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 activeTab="4"/>
  </bookViews>
  <sheets>
    <sheet name="ТЭБ_Снежное" sheetId="1" r:id="rId1"/>
    <sheet name="Тепло" sheetId="2" r:id="rId2"/>
    <sheet name="Электро" sheetId="3" r:id="rId3"/>
    <sheet name="Нефтепродукты" sheetId="4" r:id="rId4"/>
    <sheet name="Уголь" sheetId="5" r:id="rId5"/>
    <sheet name="Газ" sheetId="6" r:id="rId6"/>
  </sheets>
  <definedNames>
    <definedName name="sub_11001" localSheetId="0">ТЭБ_Снежное!$A$9</definedName>
    <definedName name="sub_110111" localSheetId="0">ТЭБ_Снежное!$A$45</definedName>
    <definedName name="sub_110222" localSheetId="0">ТЭБ_Снежное!$A$47</definedName>
    <definedName name="sub_11101" localSheetId="0">ТЭБ_Снежное!$A$11</definedName>
    <definedName name="sub_11102" localSheetId="0">ТЭБ_Снежное!$A$12</definedName>
    <definedName name="sub_11103" localSheetId="0">ТЭБ_Снежное!$A$13</definedName>
    <definedName name="sub_11104" localSheetId="0">ТЭБ_Снежное!$A$14</definedName>
    <definedName name="sub_11105" localSheetId="0">ТЭБ_Снежное!$A$15</definedName>
    <definedName name="sub_11106" localSheetId="0">ТЭБ_Снежное!$A$16</definedName>
    <definedName name="sub_11107" localSheetId="0">ТЭБ_Снежное!$A$17</definedName>
    <definedName name="sub_11108" localSheetId="0">ТЭБ_Снежное!$A$18</definedName>
    <definedName name="sub_11109" localSheetId="0">ТЭБ_Снежное!$A$22</definedName>
    <definedName name="sub_11110" localSheetId="0">ТЭБ_Снежное!$A$26</definedName>
    <definedName name="sub_11111" localSheetId="0">ТЭБ_Снежное!$A$27</definedName>
    <definedName name="sub_11112" localSheetId="0">ТЭБ_Снежное!$A$28</definedName>
    <definedName name="sub_11113" localSheetId="0">ТЭБ_Снежное!$A$29</definedName>
    <definedName name="sub_11114" localSheetId="0">ТЭБ_Снежное!$A$30</definedName>
    <definedName name="sub_111141" localSheetId="0">ТЭБ_Снежное!$A$31</definedName>
    <definedName name="sub_11115" localSheetId="0">ТЭБ_Снежное!$A$35</definedName>
    <definedName name="sub_11116" localSheetId="0">ТЭБ_Снежное!$A$36</definedName>
    <definedName name="sub_111161" localSheetId="0">ТЭБ_Снежное!$A$37</definedName>
    <definedName name="sub_111162" localSheetId="0">ТЭБ_Снежное!$A$38</definedName>
    <definedName name="sub_111163" localSheetId="0">ТЭБ_Снежное!$A$39</definedName>
    <definedName name="sub_111164" localSheetId="0">ТЭБ_Снежное!$A$40</definedName>
    <definedName name="sub_11117" localSheetId="0">ТЭБ_Снежное!$A$41</definedName>
    <definedName name="sub_11118" localSheetId="0">ТЭБ_Снежное!$A$42</definedName>
    <definedName name="sub_11119" localSheetId="0">ТЭБ_Снежное!$A$43</definedName>
    <definedName name="sub_11181" localSheetId="0">ТЭБ_Снежное!$A$19</definedName>
    <definedName name="sub_11182" localSheetId="0">ТЭБ_Снежное!$A$20</definedName>
    <definedName name="sub_11183" localSheetId="0">ТЭБ_Снежное!$A$21</definedName>
    <definedName name="sub_11191" localSheetId="0">ТЭБ_Снежное!$A$23</definedName>
    <definedName name="sub_11192" localSheetId="0">ТЭБ_Снежное!$A$24</definedName>
    <definedName name="sub_11193" localSheetId="0">ТЭБ_Снежное!$A$25</definedName>
    <definedName name="sub_12001" localSheetId="1">Тепло!$A$9</definedName>
    <definedName name="sub_12002" localSheetId="1">Тепло!$A$10</definedName>
    <definedName name="sub_12003" localSheetId="1">Тепло!$A$11</definedName>
    <definedName name="sub_12004" localSheetId="1">Тепло!$A$12</definedName>
    <definedName name="sub_12005" localSheetId="1">Тепло!$A$13</definedName>
    <definedName name="sub_12006" localSheetId="1">Тепло!$A$14</definedName>
    <definedName name="sub_12007" localSheetId="1">Тепло!$A$15</definedName>
    <definedName name="sub_12008" localSheetId="1">Тепло!$A$16</definedName>
    <definedName name="sub_12009" localSheetId="1">Тепло!$A$20</definedName>
    <definedName name="sub_12010" localSheetId="1">Тепло!$A$24</definedName>
    <definedName name="sub_12011" localSheetId="1">Тепло!$A$25</definedName>
    <definedName name="sub_12012" localSheetId="1">Тепло!$A$26</definedName>
    <definedName name="sub_12013" localSheetId="1">Тепло!$A$27</definedName>
    <definedName name="sub_12014" localSheetId="1">Тепло!$A$28</definedName>
    <definedName name="sub_12015" localSheetId="1">Тепло!$A$33</definedName>
    <definedName name="sub_12016" localSheetId="1">Тепло!$A$34</definedName>
    <definedName name="sub_12081" localSheetId="1">Тепло!$A$17</definedName>
    <definedName name="sub_12082" localSheetId="1">Тепло!$A$18</definedName>
    <definedName name="sub_12083" localSheetId="1">Тепло!$A$19</definedName>
    <definedName name="sub_12091" localSheetId="1">Тепло!$A$21</definedName>
    <definedName name="sub_12092" localSheetId="1">Тепло!$A$22</definedName>
    <definedName name="sub_12093" localSheetId="1">Тепло!$A$23</definedName>
    <definedName name="sub_12141" localSheetId="1">Тепло!$A$29</definedName>
    <definedName name="sub_12161" localSheetId="1">Тепло!$A$35</definedName>
    <definedName name="sub_12162" localSheetId="1">Тепло!$A$36</definedName>
    <definedName name="sub_12163" localSheetId="1">Тепло!$A$37</definedName>
    <definedName name="sub_12164" localSheetId="1">Тепло!$A$38</definedName>
  </definedNames>
  <calcPr calcId="124519"/>
</workbook>
</file>

<file path=xl/calcChain.xml><?xml version="1.0" encoding="utf-8"?>
<calcChain xmlns="http://schemas.openxmlformats.org/spreadsheetml/2006/main">
  <c r="D39" i="2"/>
  <c r="D11" i="5"/>
  <c r="D39" i="6" l="1"/>
  <c r="F42" i="1" s="1"/>
  <c r="D37" i="6"/>
  <c r="D33" s="1"/>
  <c r="C33"/>
  <c r="D31"/>
  <c r="D29"/>
  <c r="D28"/>
  <c r="C27"/>
  <c r="D26"/>
  <c r="D23"/>
  <c r="D19"/>
  <c r="D17"/>
  <c r="F20" i="1" s="1"/>
  <c r="D16" i="6"/>
  <c r="C12"/>
  <c r="D11"/>
  <c r="F14" i="1" s="1"/>
  <c r="D9" i="6"/>
  <c r="F12" i="1" s="1"/>
  <c r="D28" i="2"/>
  <c r="D9"/>
  <c r="E10" i="3"/>
  <c r="E9"/>
  <c r="D27" i="6" l="1"/>
  <c r="D25" s="1"/>
  <c r="F28" i="1" s="1"/>
  <c r="D12" i="6"/>
  <c r="D15" l="1"/>
  <c r="F18" i="1" s="1"/>
  <c r="F15"/>
  <c r="D13" i="4" l="1"/>
  <c r="D17" i="5"/>
  <c r="D18" i="2" l="1"/>
  <c r="E18" i="3"/>
  <c r="E16" s="1"/>
  <c r="E13" i="1" l="1"/>
  <c r="E19"/>
  <c r="E21"/>
  <c r="E22"/>
  <c r="E23"/>
  <c r="E24"/>
  <c r="E25"/>
  <c r="E27"/>
  <c r="E33"/>
  <c r="E35"/>
  <c r="E37"/>
  <c r="E38"/>
  <c r="E39"/>
  <c r="E41"/>
  <c r="E43"/>
  <c r="E11"/>
  <c r="C13"/>
  <c r="C17"/>
  <c r="C21"/>
  <c r="C23"/>
  <c r="C24"/>
  <c r="C25"/>
  <c r="C27"/>
  <c r="C33"/>
  <c r="C35"/>
  <c r="C37"/>
  <c r="C38"/>
  <c r="C39"/>
  <c r="C41"/>
  <c r="C43"/>
  <c r="C11"/>
  <c r="C33" i="5"/>
  <c r="C27"/>
  <c r="D19"/>
  <c r="C22" i="1" s="1"/>
  <c r="D37" i="5"/>
  <c r="D33" s="1"/>
  <c r="C36" i="1" s="1"/>
  <c r="F40" i="4"/>
  <c r="E40"/>
  <c r="F38"/>
  <c r="F34" s="1"/>
  <c r="E38"/>
  <c r="E40" i="1" s="1"/>
  <c r="F32" i="4"/>
  <c r="E32"/>
  <c r="F30"/>
  <c r="F29"/>
  <c r="E29"/>
  <c r="F27"/>
  <c r="E27"/>
  <c r="F24"/>
  <c r="E24"/>
  <c r="F18"/>
  <c r="E18"/>
  <c r="F16"/>
  <c r="D16"/>
  <c r="D20" s="1"/>
  <c r="C16"/>
  <c r="F15"/>
  <c r="E15"/>
  <c r="E17" i="1" s="1"/>
  <c r="F12" i="4"/>
  <c r="E12"/>
  <c r="F10"/>
  <c r="E30"/>
  <c r="E39" i="3"/>
  <c r="E32"/>
  <c r="J34" i="1" s="1"/>
  <c r="E25" i="3"/>
  <c r="J27" i="1" s="1"/>
  <c r="E24" i="3"/>
  <c r="E38"/>
  <c r="E37"/>
  <c r="J39" i="1" s="1"/>
  <c r="E36" i="3"/>
  <c r="J38" i="1" s="1"/>
  <c r="E35" i="3"/>
  <c r="J37" i="1" s="1"/>
  <c r="D34" i="3"/>
  <c r="E33"/>
  <c r="J35" i="1" s="1"/>
  <c r="E31" i="3"/>
  <c r="J33" i="1" s="1"/>
  <c r="E29" i="3"/>
  <c r="E15"/>
  <c r="D27" i="2"/>
  <c r="D25"/>
  <c r="D24"/>
  <c r="D38"/>
  <c r="K40" i="1" s="1"/>
  <c r="D37" i="2"/>
  <c r="K39" i="1" s="1"/>
  <c r="D36" i="2"/>
  <c r="D35"/>
  <c r="K36" i="1"/>
  <c r="D33" i="2"/>
  <c r="K35" i="1" s="1"/>
  <c r="D31" i="2"/>
  <c r="D29"/>
  <c r="J12" i="1"/>
  <c r="J13"/>
  <c r="J14"/>
  <c r="J18"/>
  <c r="J20"/>
  <c r="J21"/>
  <c r="J22"/>
  <c r="J23"/>
  <c r="J24"/>
  <c r="J25"/>
  <c r="J40"/>
  <c r="J43"/>
  <c r="K43"/>
  <c r="K38"/>
  <c r="K37"/>
  <c r="K25"/>
  <c r="K24"/>
  <c r="K23"/>
  <c r="K22"/>
  <c r="K21"/>
  <c r="K19"/>
  <c r="K17"/>
  <c r="K14"/>
  <c r="K13"/>
  <c r="K12"/>
  <c r="J32" l="1"/>
  <c r="E27" i="3"/>
  <c r="D26"/>
  <c r="E34"/>
  <c r="J36" i="1" s="1"/>
  <c r="E20"/>
  <c r="E29"/>
  <c r="E34" i="4"/>
  <c r="E36" i="1" s="1"/>
  <c r="E31"/>
  <c r="E14"/>
  <c r="E34"/>
  <c r="E26"/>
  <c r="E42"/>
  <c r="E32"/>
  <c r="F26" i="4"/>
  <c r="E16"/>
  <c r="E18" i="1" s="1"/>
  <c r="L37"/>
  <c r="L22"/>
  <c r="L13"/>
  <c r="D13" i="2"/>
  <c r="L25" i="1"/>
  <c r="L21"/>
  <c r="C40"/>
  <c r="L43"/>
  <c r="L39"/>
  <c r="L35"/>
  <c r="L24"/>
  <c r="L38"/>
  <c r="L23"/>
  <c r="D32" i="2"/>
  <c r="D13" i="3"/>
  <c r="D16" i="5"/>
  <c r="C19" i="1" s="1"/>
  <c r="D23" i="5"/>
  <c r="C26" i="1" s="1"/>
  <c r="D28" i="5"/>
  <c r="C31" i="1" s="1"/>
  <c r="D31" i="5"/>
  <c r="C34" i="1" s="1"/>
  <c r="D39" i="5"/>
  <c r="C42" i="1" s="1"/>
  <c r="C14"/>
  <c r="C20"/>
  <c r="D26" i="5"/>
  <c r="C29" i="1" s="1"/>
  <c r="D29" i="5"/>
  <c r="C32" i="1" s="1"/>
  <c r="F13" i="4"/>
  <c r="E10"/>
  <c r="E12" i="1" s="1"/>
  <c r="J30"/>
  <c r="J31"/>
  <c r="J29"/>
  <c r="E40" i="3"/>
  <c r="J42" i="1" s="1"/>
  <c r="E13" i="3"/>
  <c r="D40" i="2"/>
  <c r="J26" i="1"/>
  <c r="K27"/>
  <c r="L27" s="1"/>
  <c r="K26"/>
  <c r="K41"/>
  <c r="K32"/>
  <c r="K29"/>
  <c r="K33"/>
  <c r="L33" s="1"/>
  <c r="K31"/>
  <c r="C40" i="3"/>
  <c r="C38"/>
  <c r="C37"/>
  <c r="C36"/>
  <c r="C35"/>
  <c r="C33"/>
  <c r="C32"/>
  <c r="C31"/>
  <c r="C30"/>
  <c r="C29"/>
  <c r="C27"/>
  <c r="C25"/>
  <c r="K34" i="1" l="1"/>
  <c r="L34" s="1"/>
  <c r="D26" i="2"/>
  <c r="D16" s="1"/>
  <c r="L36" i="1"/>
  <c r="C34" i="3"/>
  <c r="C26"/>
  <c r="C15" s="1"/>
  <c r="C9" s="1"/>
  <c r="E30" i="1"/>
  <c r="L14"/>
  <c r="L40"/>
  <c r="L32"/>
  <c r="E26" i="4"/>
  <c r="E28" i="1" s="1"/>
  <c r="E13" i="4"/>
  <c r="E15" i="1" s="1"/>
  <c r="L26"/>
  <c r="L29"/>
  <c r="L31"/>
  <c r="D27" i="5"/>
  <c r="K42" i="1"/>
  <c r="L42" s="1"/>
  <c r="J41"/>
  <c r="L41" s="1"/>
  <c r="C28" i="3"/>
  <c r="C39"/>
  <c r="E16" i="1" l="1"/>
  <c r="D25" i="5"/>
  <c r="C28" i="1" s="1"/>
  <c r="C30"/>
  <c r="K28"/>
  <c r="K30"/>
  <c r="J28"/>
  <c r="L30" l="1"/>
  <c r="L28"/>
  <c r="C16"/>
  <c r="K20"/>
  <c r="L20" s="1"/>
  <c r="J19"/>
  <c r="L19" s="1"/>
  <c r="K18" l="1"/>
  <c r="J17"/>
  <c r="L17" s="1"/>
  <c r="K11" l="1"/>
  <c r="J11"/>
  <c r="K15"/>
  <c r="K16"/>
  <c r="L11" l="1"/>
  <c r="L16"/>
  <c r="J15"/>
  <c r="D9" i="5"/>
  <c r="C12" i="1" s="1"/>
  <c r="L12" s="1"/>
  <c r="D12" i="5" l="1"/>
  <c r="C15" i="1" l="1"/>
  <c r="L15" s="1"/>
  <c r="D15" i="5"/>
  <c r="C18" i="1" s="1"/>
  <c r="L18" s="1"/>
</calcChain>
</file>

<file path=xl/comments1.xml><?xml version="1.0" encoding="utf-8"?>
<comments xmlns="http://schemas.openxmlformats.org/spreadsheetml/2006/main">
  <authors>
    <author>Автор</author>
  </authors>
  <commentList>
    <comment ref="C7" author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через удельный расход условного топлива</t>
        </r>
      </text>
    </comment>
  </commentList>
</comments>
</file>

<file path=xl/sharedStrings.xml><?xml version="1.0" encoding="utf-8"?>
<sst xmlns="http://schemas.openxmlformats.org/spreadsheetml/2006/main" count="369" uniqueCount="107">
  <si>
    <t>Приказ Министерства энергетики РФ от 14 декабря 2011 г. N 600 "Об утверждении Порядка составления топливно-энергетических балансов субъектов Российской Федерации, муниципальных образований"</t>
  </si>
  <si>
    <t>Уголь</t>
  </si>
  <si>
    <t>Сырая нефть</t>
  </si>
  <si>
    <t>Природный газ</t>
  </si>
  <si>
    <t>Гидроэнергия и НВИЭ</t>
  </si>
  <si>
    <t>Атомная энергия</t>
  </si>
  <si>
    <t>Всего</t>
  </si>
  <si>
    <t>Производство энергетических ресурсов</t>
  </si>
  <si>
    <t>Ввоз</t>
  </si>
  <si>
    <t>Вывоз</t>
  </si>
  <si>
    <t>Изменение запасов</t>
  </si>
  <si>
    <t>Потребление первичной энергии</t>
  </si>
  <si>
    <t>Статистическое расхождение</t>
  </si>
  <si>
    <t>Производство электрической энергии</t>
  </si>
  <si>
    <t>Производство тепловой энергии</t>
  </si>
  <si>
    <t>Теплоэлектростанции</t>
  </si>
  <si>
    <t>Котельные</t>
  </si>
  <si>
    <t>Электрокотельные и теплоутилизационные установки</t>
  </si>
  <si>
    <t>Преобразование топлива</t>
  </si>
  <si>
    <t>Переработка нефти</t>
  </si>
  <si>
    <t>Переработка газа</t>
  </si>
  <si>
    <t>Обогащение угля</t>
  </si>
  <si>
    <t>Собственные нужды</t>
  </si>
  <si>
    <t>Потери при передаче</t>
  </si>
  <si>
    <t>Конечное потребление энергетических ресурсов</t>
  </si>
  <si>
    <t>Сельское хозяйство, рыболовство и рыбоводство</t>
  </si>
  <si>
    <t>Промышленность</t>
  </si>
  <si>
    <t>Продукт n</t>
  </si>
  <si>
    <t>Прочая промышленность</t>
  </si>
  <si>
    <t>Строительство</t>
  </si>
  <si>
    <t>Транспорт и связь</t>
  </si>
  <si>
    <t>Железнодорожный</t>
  </si>
  <si>
    <t>Трубопроводный</t>
  </si>
  <si>
    <t>Автомобильный</t>
  </si>
  <si>
    <t>Прочий</t>
  </si>
  <si>
    <t>Сфера услуг</t>
  </si>
  <si>
    <t>Население</t>
  </si>
  <si>
    <t>Использование топливно-энергетических ресурсов в качестве сырья и на нетопливные нужды</t>
  </si>
  <si>
    <t xml:space="preserve">Наименование показателей </t>
  </si>
  <si>
    <t>Электрическая энергия, тыс.кВтчас</t>
  </si>
  <si>
    <t>Тепловая энергия, Гкал</t>
  </si>
  <si>
    <t>Однопродуктовый баланс</t>
  </si>
  <si>
    <t>энергетических ресурсов</t>
  </si>
  <si>
    <t>Строки топливно-энергетического баланса</t>
  </si>
  <si>
    <t>Номер строк баланса</t>
  </si>
  <si>
    <t>Электрокотельные и тепло-утилизационные установки</t>
  </si>
  <si>
    <t>8.1</t>
  </si>
  <si>
    <t>8.2</t>
  </si>
  <si>
    <t>8.3</t>
  </si>
  <si>
    <t>9.1</t>
  </si>
  <si>
    <t>9.2</t>
  </si>
  <si>
    <t>9.3</t>
  </si>
  <si>
    <t>14.1</t>
  </si>
  <si>
    <t>14.2</t>
  </si>
  <si>
    <t>14.3</t>
  </si>
  <si>
    <t>14.4</t>
  </si>
  <si>
    <t>16.1</t>
  </si>
  <si>
    <t>16.2</t>
  </si>
  <si>
    <t>16.3</t>
  </si>
  <si>
    <t>16.4</t>
  </si>
  <si>
    <t>9</t>
  </si>
  <si>
    <t>10</t>
  </si>
  <si>
    <t>11</t>
  </si>
  <si>
    <t>12</t>
  </si>
  <si>
    <t>13</t>
  </si>
  <si>
    <t>14</t>
  </si>
  <si>
    <t>16</t>
  </si>
  <si>
    <t>15</t>
  </si>
  <si>
    <t>17</t>
  </si>
  <si>
    <t>18</t>
  </si>
  <si>
    <t>19</t>
  </si>
  <si>
    <t>№ строки</t>
  </si>
  <si>
    <t>Угледобывающая</t>
  </si>
  <si>
    <t>Жилищно-коммунальное хозяйство</t>
  </si>
  <si>
    <t>Тепловая энергия, Т.у.т.</t>
  </si>
  <si>
    <t>Электрическая энергия, Т.у.т.</t>
  </si>
  <si>
    <t>Однопродуктовый баланс энергетических ресурсов</t>
  </si>
  <si>
    <t>Дизтопливо, т.у.т.</t>
  </si>
  <si>
    <t>Бензин, т.у.т.</t>
  </si>
  <si>
    <t>Уголь, т.у.т.</t>
  </si>
  <si>
    <t>Глава муниципального образования</t>
  </si>
  <si>
    <t>_____________</t>
  </si>
  <si>
    <t>_____________________</t>
  </si>
  <si>
    <t>(подпись)</t>
  </si>
  <si>
    <t>(Расшифровка подписи)</t>
  </si>
  <si>
    <t>Нефтепродук</t>
  </si>
  <si>
    <t>Прочее твердое топливо</t>
  </si>
  <si>
    <t>Электрическая энергия</t>
  </si>
  <si>
    <t>Тепловая энергия</t>
  </si>
  <si>
    <t>энергетических ресурсов УГОЛЬ</t>
  </si>
  <si>
    <t>энергетических ресурсов НЕФТЕПРОДУКТЫ</t>
  </si>
  <si>
    <t>Дизтопливо, тонн</t>
  </si>
  <si>
    <t>Бензин, тонн</t>
  </si>
  <si>
    <t>-</t>
  </si>
  <si>
    <t>Уголь, тонн</t>
  </si>
  <si>
    <t>муниципального образования  ТЕПЛОВАЯ ЭНЕРГИЯ</t>
  </si>
  <si>
    <t>муниципального образования  ЭЛЕКТРИЧЕСКАЯ ЭНЕРГИЯ</t>
  </si>
  <si>
    <t>энергетических ресурсов ПРИРОДНЫЙ ГАЗ</t>
  </si>
  <si>
    <t>Природный газ, тыс.м3</t>
  </si>
  <si>
    <t>Природныйгаз, т.у.т.</t>
  </si>
  <si>
    <t>приложение 5</t>
  </si>
  <si>
    <t>за 2021 год</t>
  </si>
  <si>
    <t>Топливно-энергетический баланс                                                  Приложение 6</t>
  </si>
  <si>
    <t>приложение № 4</t>
  </si>
  <si>
    <t>приложение 3</t>
  </si>
  <si>
    <t>приложение № 2</t>
  </si>
  <si>
    <t>приложение № 1</t>
  </si>
</sst>
</file>

<file path=xl/styles.xml><?xml version="1.0" encoding="utf-8"?>
<styleSheet xmlns="http://schemas.openxmlformats.org/spreadsheetml/2006/main">
  <numFmts count="3">
    <numFmt numFmtId="164" formatCode="_-* #,##0.000_р_._-;\-* #,##0.000_р_._-;_-* &quot;-&quot;???_р_._-;_-@_-"/>
    <numFmt numFmtId="165" formatCode="_-* #,##0.0000_р_._-;\-* #,##0.0000_р_._-;_-* &quot;-&quot;???_р_._-;_-@_-"/>
    <numFmt numFmtId="166" formatCode="_-* #,##0.00_р_._-;\-* #,##0.00_р_._-;_-* &quot;-&quot;???_р_._-;_-@_-"/>
  </numFmts>
  <fonts count="11">
    <font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11"/>
      <color theme="1"/>
      <name val="Times New Roman"/>
      <family val="1"/>
      <charset val="204"/>
    </font>
    <font>
      <sz val="8"/>
      <color indexed="81"/>
      <name val="Tahoma"/>
      <family val="2"/>
      <charset val="204"/>
    </font>
    <font>
      <b/>
      <sz val="8"/>
      <color indexed="81"/>
      <name val="Tahoma"/>
      <family val="2"/>
      <charset val="204"/>
    </font>
    <font>
      <b/>
      <sz val="11"/>
      <color rgb="FF26282F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2"/>
      <color rgb="FFFFFF00"/>
      <name val="Times New Roman"/>
      <family val="1"/>
      <charset val="204"/>
    </font>
    <font>
      <b/>
      <sz val="11"/>
      <color rgb="FFFFFF00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</cellStyleXfs>
  <cellXfs count="42">
    <xf numFmtId="0" fontId="0" fillId="0" borderId="0" xfId="0"/>
    <xf numFmtId="0" fontId="2" fillId="0" borderId="0" xfId="0" applyFont="1" applyAlignment="1">
      <alignment horizontal="left"/>
    </xf>
    <xf numFmtId="0" fontId="2" fillId="0" borderId="0" xfId="0" applyFont="1"/>
    <xf numFmtId="0" fontId="2" fillId="0" borderId="0" xfId="0" applyFont="1" applyAlignment="1">
      <alignment horizontal="justify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left" vertical="top" wrapText="1" indent="1"/>
    </xf>
    <xf numFmtId="164" fontId="2" fillId="0" borderId="1" xfId="0" applyNumberFormat="1" applyFont="1" applyBorder="1" applyAlignment="1">
      <alignment vertical="top" wrapText="1"/>
    </xf>
    <xf numFmtId="164" fontId="2" fillId="0" borderId="1" xfId="0" applyNumberFormat="1" applyFont="1" applyBorder="1" applyAlignment="1">
      <alignment horizontal="justify" vertical="top" wrapText="1"/>
    </xf>
    <xf numFmtId="0" fontId="2" fillId="0" borderId="1" xfId="0" applyFont="1" applyBorder="1" applyAlignment="1">
      <alignment horizontal="left" wrapText="1" indent="1"/>
    </xf>
    <xf numFmtId="49" fontId="2" fillId="0" borderId="1" xfId="0" applyNumberFormat="1" applyFont="1" applyBorder="1" applyAlignment="1">
      <alignment horizontal="center" vertical="top" wrapText="1"/>
    </xf>
    <xf numFmtId="0" fontId="2" fillId="2" borderId="1" xfId="0" applyFont="1" applyFill="1" applyBorder="1" applyAlignment="1">
      <alignment horizontal="left" vertical="top" wrapText="1" indent="1"/>
    </xf>
    <xf numFmtId="49" fontId="2" fillId="2" borderId="1" xfId="0" applyNumberFormat="1" applyFont="1" applyFill="1" applyBorder="1" applyAlignment="1">
      <alignment horizontal="center" vertical="top" wrapText="1"/>
    </xf>
    <xf numFmtId="164" fontId="2" fillId="2" borderId="1" xfId="0" applyNumberFormat="1" applyFont="1" applyFill="1" applyBorder="1" applyAlignment="1">
      <alignment vertical="top" wrapText="1"/>
    </xf>
    <xf numFmtId="164" fontId="2" fillId="0" borderId="0" xfId="0" applyNumberFormat="1" applyFont="1"/>
    <xf numFmtId="0" fontId="2" fillId="0" borderId="1" xfId="0" applyFont="1" applyBorder="1" applyAlignment="1">
      <alignment horizontal="left" vertical="top" wrapText="1" indent="2"/>
    </xf>
    <xf numFmtId="165" fontId="2" fillId="0" borderId="1" xfId="0" applyNumberFormat="1" applyFont="1" applyBorder="1" applyAlignment="1">
      <alignment horizontal="justify" vertical="top" wrapText="1"/>
    </xf>
    <xf numFmtId="0" fontId="6" fillId="0" borderId="0" xfId="0" applyFont="1"/>
    <xf numFmtId="0" fontId="2" fillId="2" borderId="1" xfId="0" applyFont="1" applyFill="1" applyBorder="1" applyAlignment="1">
      <alignment horizontal="center" vertical="center" wrapText="1"/>
    </xf>
    <xf numFmtId="165" fontId="7" fillId="3" borderId="0" xfId="0" applyNumberFormat="1" applyFont="1" applyFill="1" applyAlignment="1">
      <alignment horizontal="left"/>
    </xf>
    <xf numFmtId="0" fontId="8" fillId="3" borderId="0" xfId="0" applyFont="1" applyFill="1"/>
    <xf numFmtId="166" fontId="2" fillId="0" borderId="1" xfId="0" applyNumberFormat="1" applyFont="1" applyBorder="1" applyAlignment="1">
      <alignment horizontal="justify" vertical="top" wrapText="1"/>
    </xf>
    <xf numFmtId="166" fontId="2" fillId="2" borderId="1" xfId="0" applyNumberFormat="1" applyFont="1" applyFill="1" applyBorder="1" applyAlignment="1">
      <alignment vertical="top"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/>
    <xf numFmtId="0" fontId="5" fillId="0" borderId="0" xfId="0" applyFont="1" applyAlignment="1">
      <alignment horizontal="center"/>
    </xf>
    <xf numFmtId="0" fontId="9" fillId="0" borderId="0" xfId="0" applyFont="1" applyAlignment="1">
      <alignment horizontal="left" vertical="center" wrapText="1"/>
    </xf>
    <xf numFmtId="164" fontId="2" fillId="4" borderId="1" xfId="0" applyNumberFormat="1" applyFont="1" applyFill="1" applyBorder="1" applyAlignment="1">
      <alignment vertical="top" wrapText="1"/>
    </xf>
    <xf numFmtId="0" fontId="10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2" fillId="0" borderId="0" xfId="0" applyFont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top" wrapText="1"/>
    </xf>
    <xf numFmtId="164" fontId="2" fillId="0" borderId="1" xfId="1" applyNumberFormat="1" applyFont="1" applyFill="1" applyBorder="1" applyAlignment="1" applyProtection="1">
      <alignment vertical="top" wrapText="1"/>
    </xf>
    <xf numFmtId="164" fontId="2" fillId="0" borderId="1" xfId="0" applyNumberFormat="1" applyFont="1" applyFill="1" applyBorder="1" applyAlignment="1">
      <alignment vertical="top" wrapText="1"/>
    </xf>
    <xf numFmtId="164" fontId="2" fillId="0" borderId="1" xfId="0" applyNumberFormat="1" applyFont="1" applyFill="1" applyBorder="1" applyAlignment="1">
      <alignment horizontal="justify" vertical="top" wrapText="1"/>
    </xf>
    <xf numFmtId="0" fontId="2" fillId="4" borderId="1" xfId="0" applyFont="1" applyFill="1" applyBorder="1" applyAlignment="1">
      <alignment horizontal="left" vertical="top" wrapText="1" inden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45</xdr:row>
      <xdr:rowOff>0</xdr:rowOff>
    </xdr:from>
    <xdr:to>
      <xdr:col>0</xdr:col>
      <xdr:colOff>361950</xdr:colOff>
      <xdr:row>45</xdr:row>
      <xdr:rowOff>228600</xdr:rowOff>
    </xdr:to>
    <xdr:pic>
      <xdr:nvPicPr>
        <xdr:cNvPr id="102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0308550"/>
          <a:ext cx="361950" cy="228600"/>
        </a:xfrm>
        <a:prstGeom prst="rect">
          <a:avLst/>
        </a:prstGeom>
        <a:noFill/>
      </xdr:spPr>
    </xdr:pic>
    <xdr:clientData/>
  </xdr:twoCellAnchor>
  <xdr:twoCellAnchor>
    <xdr:from>
      <xdr:col>0</xdr:col>
      <xdr:colOff>0</xdr:colOff>
      <xdr:row>45</xdr:row>
      <xdr:rowOff>0</xdr:rowOff>
    </xdr:from>
    <xdr:to>
      <xdr:col>0</xdr:col>
      <xdr:colOff>361950</xdr:colOff>
      <xdr:row>45</xdr:row>
      <xdr:rowOff>228600</xdr:rowOff>
    </xdr:to>
    <xdr:pic>
      <xdr:nvPicPr>
        <xdr:cNvPr id="3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0477500"/>
          <a:ext cx="361950" cy="228600"/>
        </a:xfrm>
        <a:prstGeom prst="rect">
          <a:avLst/>
        </a:prstGeom>
        <a:noFill/>
      </xdr:spPr>
    </xdr:pic>
    <xdr:clientData/>
  </xdr:twoCellAnchor>
  <xdr:twoCellAnchor>
    <xdr:from>
      <xdr:col>0</xdr:col>
      <xdr:colOff>0</xdr:colOff>
      <xdr:row>45</xdr:row>
      <xdr:rowOff>0</xdr:rowOff>
    </xdr:from>
    <xdr:to>
      <xdr:col>0</xdr:col>
      <xdr:colOff>361950</xdr:colOff>
      <xdr:row>45</xdr:row>
      <xdr:rowOff>228600</xdr:rowOff>
    </xdr:to>
    <xdr:pic>
      <xdr:nvPicPr>
        <xdr:cNvPr id="4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0477500"/>
          <a:ext cx="361950" cy="228600"/>
        </a:xfrm>
        <a:prstGeom prst="rect">
          <a:avLst/>
        </a:prstGeom>
        <a:noFill/>
      </xdr:spPr>
    </xdr:pic>
    <xdr:clientData/>
  </xdr:twoCellAnchor>
  <xdr:twoCellAnchor>
    <xdr:from>
      <xdr:col>0</xdr:col>
      <xdr:colOff>0</xdr:colOff>
      <xdr:row>45</xdr:row>
      <xdr:rowOff>0</xdr:rowOff>
    </xdr:from>
    <xdr:to>
      <xdr:col>0</xdr:col>
      <xdr:colOff>361950</xdr:colOff>
      <xdr:row>45</xdr:row>
      <xdr:rowOff>228600</xdr:rowOff>
    </xdr:to>
    <xdr:pic>
      <xdr:nvPicPr>
        <xdr:cNvPr id="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0477500"/>
          <a:ext cx="361950" cy="228600"/>
        </a:xfrm>
        <a:prstGeom prst="rect">
          <a:avLst/>
        </a:prstGeom>
        <a:noFill/>
      </xdr:spPr>
    </xdr:pic>
    <xdr:clientData/>
  </xdr:twoCellAnchor>
  <xdr:twoCellAnchor>
    <xdr:from>
      <xdr:col>0</xdr:col>
      <xdr:colOff>0</xdr:colOff>
      <xdr:row>45</xdr:row>
      <xdr:rowOff>0</xdr:rowOff>
    </xdr:from>
    <xdr:to>
      <xdr:col>0</xdr:col>
      <xdr:colOff>361950</xdr:colOff>
      <xdr:row>45</xdr:row>
      <xdr:rowOff>228600</xdr:rowOff>
    </xdr:to>
    <xdr:pic>
      <xdr:nvPicPr>
        <xdr:cNvPr id="6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0477500"/>
          <a:ext cx="361950" cy="228600"/>
        </a:xfrm>
        <a:prstGeom prst="rect">
          <a:avLst/>
        </a:prstGeom>
        <a:noFill/>
      </xdr:spPr>
    </xdr:pic>
    <xdr:clientData/>
  </xdr:twoCellAnchor>
  <xdr:twoCellAnchor>
    <xdr:from>
      <xdr:col>0</xdr:col>
      <xdr:colOff>0</xdr:colOff>
      <xdr:row>45</xdr:row>
      <xdr:rowOff>0</xdr:rowOff>
    </xdr:from>
    <xdr:to>
      <xdr:col>0</xdr:col>
      <xdr:colOff>361950</xdr:colOff>
      <xdr:row>45</xdr:row>
      <xdr:rowOff>228600</xdr:rowOff>
    </xdr:to>
    <xdr:pic>
      <xdr:nvPicPr>
        <xdr:cNvPr id="7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0477500"/>
          <a:ext cx="361950" cy="228600"/>
        </a:xfrm>
        <a:prstGeom prst="rect">
          <a:avLst/>
        </a:prstGeom>
        <a:noFill/>
      </xdr:spPr>
    </xdr:pic>
    <xdr:clientData/>
  </xdr:twoCellAnchor>
  <xdr:twoCellAnchor>
    <xdr:from>
      <xdr:col>0</xdr:col>
      <xdr:colOff>0</xdr:colOff>
      <xdr:row>45</xdr:row>
      <xdr:rowOff>0</xdr:rowOff>
    </xdr:from>
    <xdr:to>
      <xdr:col>0</xdr:col>
      <xdr:colOff>361950</xdr:colOff>
      <xdr:row>45</xdr:row>
      <xdr:rowOff>228600</xdr:rowOff>
    </xdr:to>
    <xdr:pic>
      <xdr:nvPicPr>
        <xdr:cNvPr id="8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0477500"/>
          <a:ext cx="361950" cy="22860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50"/>
  <sheetViews>
    <sheetView zoomScale="70" zoomScaleNormal="70" zoomScaleSheetLayoutView="85" workbookViewId="0">
      <selection activeCell="A47" sqref="A47:L47"/>
    </sheetView>
  </sheetViews>
  <sheetFormatPr defaultRowHeight="15"/>
  <cols>
    <col min="1" max="1" width="45.7109375" style="2" customWidth="1"/>
    <col min="2" max="2" width="9.140625" style="2"/>
    <col min="3" max="3" width="16.85546875" style="2" customWidth="1"/>
    <col min="4" max="4" width="9" style="2" customWidth="1"/>
    <col min="5" max="6" width="12.85546875" style="2" customWidth="1"/>
    <col min="7" max="7" width="13.140625" style="2" customWidth="1"/>
    <col min="8" max="8" width="8" style="2" customWidth="1"/>
    <col min="9" max="9" width="9" style="2" customWidth="1"/>
    <col min="10" max="10" width="14" style="2" customWidth="1"/>
    <col min="11" max="11" width="13.85546875" style="2" customWidth="1"/>
    <col min="12" max="12" width="17.42578125" style="2" customWidth="1"/>
    <col min="13" max="16384" width="9.140625" style="2"/>
  </cols>
  <sheetData>
    <row r="1" spans="1:12">
      <c r="A1" s="1"/>
      <c r="G1" s="31" t="s">
        <v>0</v>
      </c>
      <c r="H1" s="31"/>
      <c r="I1" s="31"/>
      <c r="J1" s="31"/>
      <c r="K1" s="31"/>
      <c r="L1" s="31"/>
    </row>
    <row r="2" spans="1:12">
      <c r="A2" s="1"/>
      <c r="G2" s="31"/>
      <c r="H2" s="31"/>
      <c r="I2" s="31"/>
      <c r="J2" s="31"/>
      <c r="K2" s="31"/>
      <c r="L2" s="31"/>
    </row>
    <row r="3" spans="1:12">
      <c r="A3" s="1"/>
      <c r="G3" s="31"/>
      <c r="H3" s="31"/>
      <c r="I3" s="31"/>
      <c r="J3" s="31"/>
      <c r="K3" s="31"/>
      <c r="L3" s="31"/>
    </row>
    <row r="4" spans="1:12">
      <c r="A4" s="1"/>
      <c r="G4" s="31"/>
      <c r="H4" s="31"/>
      <c r="I4" s="31"/>
      <c r="J4" s="31"/>
      <c r="K4" s="31"/>
      <c r="L4" s="31"/>
    </row>
    <row r="5" spans="1:12">
      <c r="A5" s="30" t="s">
        <v>102</v>
      </c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</row>
    <row r="6" spans="1:12">
      <c r="A6" s="1"/>
      <c r="E6" s="2" t="s">
        <v>101</v>
      </c>
    </row>
    <row r="7" spans="1:12" ht="2.25" hidden="1" customHeight="1">
      <c r="A7" s="30"/>
      <c r="B7" s="30"/>
      <c r="C7" s="30"/>
      <c r="D7" s="30"/>
      <c r="E7" s="30"/>
      <c r="F7" s="30"/>
      <c r="G7" s="30"/>
      <c r="H7" s="30"/>
      <c r="I7" s="30"/>
      <c r="J7" s="30"/>
      <c r="K7" s="30"/>
      <c r="L7" s="30"/>
    </row>
    <row r="8" spans="1:12" hidden="1">
      <c r="A8" s="3"/>
    </row>
    <row r="9" spans="1:12" ht="60">
      <c r="A9" s="4" t="s">
        <v>38</v>
      </c>
      <c r="B9" s="4" t="s">
        <v>71</v>
      </c>
      <c r="C9" s="36" t="s">
        <v>1</v>
      </c>
      <c r="D9" s="36" t="s">
        <v>2</v>
      </c>
      <c r="E9" s="36" t="s">
        <v>85</v>
      </c>
      <c r="F9" s="36" t="s">
        <v>3</v>
      </c>
      <c r="G9" s="36" t="s">
        <v>86</v>
      </c>
      <c r="H9" s="36" t="s">
        <v>4</v>
      </c>
      <c r="I9" s="36" t="s">
        <v>5</v>
      </c>
      <c r="J9" s="36" t="s">
        <v>87</v>
      </c>
      <c r="K9" s="36" t="s">
        <v>88</v>
      </c>
      <c r="L9" s="36" t="s">
        <v>6</v>
      </c>
    </row>
    <row r="10" spans="1:12">
      <c r="A10" s="5"/>
      <c r="B10" s="5"/>
      <c r="C10" s="37">
        <v>1</v>
      </c>
      <c r="D10" s="37">
        <v>2</v>
      </c>
      <c r="E10" s="37">
        <v>3</v>
      </c>
      <c r="F10" s="37">
        <v>4</v>
      </c>
      <c r="G10" s="37">
        <v>5</v>
      </c>
      <c r="H10" s="37">
        <v>6</v>
      </c>
      <c r="I10" s="37">
        <v>7</v>
      </c>
      <c r="J10" s="37">
        <v>8</v>
      </c>
      <c r="K10" s="37">
        <v>9</v>
      </c>
      <c r="L10" s="37">
        <v>10</v>
      </c>
    </row>
    <row r="11" spans="1:12">
      <c r="A11" s="7" t="s">
        <v>7</v>
      </c>
      <c r="B11" s="11">
        <v>1</v>
      </c>
      <c r="C11" s="38">
        <f>Уголь!D8</f>
        <v>0</v>
      </c>
      <c r="D11" s="39"/>
      <c r="E11" s="39">
        <f>SUM(Нефтепродукты!E9:F9)</f>
        <v>0</v>
      </c>
      <c r="F11" s="39" t="s">
        <v>93</v>
      </c>
      <c r="G11" s="39"/>
      <c r="H11" s="39"/>
      <c r="I11" s="39"/>
      <c r="J11" s="40">
        <f>Электро!E9</f>
        <v>0</v>
      </c>
      <c r="K11" s="40">
        <f>Тепло!D9</f>
        <v>3885.5482200000006</v>
      </c>
      <c r="L11" s="39">
        <f>SUM(C11:K11)</f>
        <v>3885.5482200000006</v>
      </c>
    </row>
    <row r="12" spans="1:12">
      <c r="A12" s="7" t="s">
        <v>8</v>
      </c>
      <c r="B12" s="11">
        <v>2</v>
      </c>
      <c r="C12" s="38">
        <f>Уголь!D9</f>
        <v>3218.3040000000001</v>
      </c>
      <c r="D12" s="39"/>
      <c r="E12" s="39">
        <f>SUM(Нефтепродукты!E10:F10)</f>
        <v>89.61</v>
      </c>
      <c r="F12" s="39">
        <f>Газ!D9</f>
        <v>3265.8199999999997</v>
      </c>
      <c r="G12" s="40"/>
      <c r="H12" s="40"/>
      <c r="I12" s="40"/>
      <c r="J12" s="40">
        <f>Электро!E10</f>
        <v>502.15215699999993</v>
      </c>
      <c r="K12" s="40">
        <f>Тепло!D10</f>
        <v>0</v>
      </c>
      <c r="L12" s="39">
        <f t="shared" ref="L12:L43" si="0">SUM(C12:K12)</f>
        <v>7075.8861569999999</v>
      </c>
    </row>
    <row r="13" spans="1:12">
      <c r="A13" s="7" t="s">
        <v>9</v>
      </c>
      <c r="B13" s="11">
        <v>3</v>
      </c>
      <c r="C13" s="38">
        <f>Уголь!D10</f>
        <v>0</v>
      </c>
      <c r="D13" s="39"/>
      <c r="E13" s="39">
        <f>SUM(Нефтепродукты!E11:F11)</f>
        <v>0</v>
      </c>
      <c r="F13" s="39"/>
      <c r="G13" s="40"/>
      <c r="H13" s="40"/>
      <c r="I13" s="40"/>
      <c r="J13" s="40">
        <f>Электро!E11</f>
        <v>0</v>
      </c>
      <c r="K13" s="40">
        <f>Тепло!D11</f>
        <v>0</v>
      </c>
      <c r="L13" s="39">
        <f t="shared" si="0"/>
        <v>0</v>
      </c>
    </row>
    <row r="14" spans="1:12">
      <c r="A14" s="7" t="s">
        <v>10</v>
      </c>
      <c r="B14" s="11">
        <v>4</v>
      </c>
      <c r="C14" s="38">
        <f>Уголь!D11</f>
        <v>-248.82900000000001</v>
      </c>
      <c r="D14" s="39"/>
      <c r="E14" s="39">
        <f>SUM(Нефтепродукты!E12:F12)</f>
        <v>0</v>
      </c>
      <c r="F14" s="39">
        <f>Газ!D11</f>
        <v>0</v>
      </c>
      <c r="G14" s="40"/>
      <c r="H14" s="40"/>
      <c r="I14" s="40"/>
      <c r="J14" s="40">
        <f>Электро!E12</f>
        <v>0</v>
      </c>
      <c r="K14" s="40">
        <f>Тепло!D12</f>
        <v>0</v>
      </c>
      <c r="L14" s="39">
        <f t="shared" si="0"/>
        <v>-248.82900000000001</v>
      </c>
    </row>
    <row r="15" spans="1:12">
      <c r="A15" s="41" t="s">
        <v>11</v>
      </c>
      <c r="B15" s="11">
        <v>5</v>
      </c>
      <c r="C15" s="38">
        <f>Уголь!D12</f>
        <v>2969.4749999999999</v>
      </c>
      <c r="D15" s="39"/>
      <c r="E15" s="39">
        <f>SUM(Нефтепродукты!E13:F13)</f>
        <v>89.61</v>
      </c>
      <c r="F15" s="39">
        <f>Газ!D12</f>
        <v>3265.8199999999997</v>
      </c>
      <c r="G15" s="39"/>
      <c r="H15" s="39"/>
      <c r="I15" s="39"/>
      <c r="J15" s="40">
        <f>Электро!E13</f>
        <v>502.15215699999993</v>
      </c>
      <c r="K15" s="40">
        <f>Тепло!D13</f>
        <v>3885.5482200000006</v>
      </c>
      <c r="L15" s="28">
        <f t="shared" si="0"/>
        <v>10712.605377</v>
      </c>
    </row>
    <row r="16" spans="1:12">
      <c r="A16" s="12" t="s">
        <v>12</v>
      </c>
      <c r="B16" s="13">
        <v>6</v>
      </c>
      <c r="C16" s="38">
        <f>Уголь!D13</f>
        <v>0</v>
      </c>
      <c r="D16" s="39"/>
      <c r="E16" s="39">
        <f>SUM(Нефтепродукты!E14:F14)</f>
        <v>0</v>
      </c>
      <c r="F16" s="39"/>
      <c r="G16" s="39"/>
      <c r="H16" s="40"/>
      <c r="I16" s="40"/>
      <c r="J16" s="40"/>
      <c r="K16" s="40">
        <f>Тепло!D14</f>
        <v>0</v>
      </c>
      <c r="L16" s="39">
        <f t="shared" si="0"/>
        <v>0</v>
      </c>
    </row>
    <row r="17" spans="1:12">
      <c r="A17" s="7" t="s">
        <v>13</v>
      </c>
      <c r="B17" s="11">
        <v>7</v>
      </c>
      <c r="C17" s="38">
        <f>Уголь!D14</f>
        <v>0</v>
      </c>
      <c r="D17" s="39"/>
      <c r="E17" s="39">
        <f>SUM(Нефтепродукты!E15:F15)</f>
        <v>0</v>
      </c>
      <c r="F17" s="39"/>
      <c r="G17" s="39"/>
      <c r="H17" s="39"/>
      <c r="I17" s="39"/>
      <c r="J17" s="40">
        <f>Электро!E15</f>
        <v>0</v>
      </c>
      <c r="K17" s="40">
        <f>Тепло!D15</f>
        <v>0</v>
      </c>
      <c r="L17" s="39">
        <f t="shared" si="0"/>
        <v>0</v>
      </c>
    </row>
    <row r="18" spans="1:12">
      <c r="A18" s="7" t="s">
        <v>14</v>
      </c>
      <c r="B18" s="11">
        <v>8</v>
      </c>
      <c r="C18" s="38">
        <f>Уголь!D15</f>
        <v>2969.4749999999999</v>
      </c>
      <c r="D18" s="39"/>
      <c r="E18" s="39">
        <f>SUM(Нефтепродукты!E16:F16)</f>
        <v>0</v>
      </c>
      <c r="F18" s="39">
        <f>Газ!D15</f>
        <v>3265.8199999999997</v>
      </c>
      <c r="G18" s="39"/>
      <c r="H18" s="39"/>
      <c r="I18" s="39"/>
      <c r="J18" s="40">
        <f>Электро!E16</f>
        <v>502.15215699999993</v>
      </c>
      <c r="K18" s="40">
        <f>Тепло!D16</f>
        <v>3885.5482200000006</v>
      </c>
      <c r="L18" s="39">
        <f t="shared" si="0"/>
        <v>10622.995376999999</v>
      </c>
    </row>
    <row r="19" spans="1:12">
      <c r="A19" s="7" t="s">
        <v>15</v>
      </c>
      <c r="B19" s="11" t="s">
        <v>46</v>
      </c>
      <c r="C19" s="38">
        <f>Уголь!D16</f>
        <v>0</v>
      </c>
      <c r="D19" s="39"/>
      <c r="E19" s="39">
        <f>SUM(Нефтепродукты!E17:F17)</f>
        <v>0</v>
      </c>
      <c r="F19" s="39"/>
      <c r="G19" s="39"/>
      <c r="H19" s="40"/>
      <c r="I19" s="40"/>
      <c r="J19" s="40">
        <f>Электро!E17</f>
        <v>0</v>
      </c>
      <c r="K19" s="40">
        <f>Тепло!D17</f>
        <v>0</v>
      </c>
      <c r="L19" s="39">
        <f t="shared" si="0"/>
        <v>0</v>
      </c>
    </row>
    <row r="20" spans="1:12">
      <c r="A20" s="7" t="s">
        <v>16</v>
      </c>
      <c r="B20" s="11" t="s">
        <v>47</v>
      </c>
      <c r="C20" s="38">
        <f>Уголь!D17</f>
        <v>2969.4749999999999</v>
      </c>
      <c r="D20" s="39"/>
      <c r="E20" s="39">
        <f>SUM(Нефтепродукты!E18:F18)</f>
        <v>0</v>
      </c>
      <c r="F20" s="39">
        <f>Газ!D17</f>
        <v>-326.58199999999999</v>
      </c>
      <c r="G20" s="39"/>
      <c r="H20" s="40"/>
      <c r="I20" s="40"/>
      <c r="J20" s="40">
        <f>Электро!E18</f>
        <v>502.15215699999993</v>
      </c>
      <c r="K20" s="40">
        <f>Тепло!D18</f>
        <v>3885.5482200000006</v>
      </c>
      <c r="L20" s="39">
        <f t="shared" si="0"/>
        <v>7030.5933770000011</v>
      </c>
    </row>
    <row r="21" spans="1:12" ht="30">
      <c r="A21" s="7" t="s">
        <v>17</v>
      </c>
      <c r="B21" s="11" t="s">
        <v>48</v>
      </c>
      <c r="C21" s="38">
        <f>Уголь!D18</f>
        <v>0</v>
      </c>
      <c r="D21" s="40"/>
      <c r="E21" s="39">
        <f>SUM(Нефтепродукты!E19:F19)</f>
        <v>0</v>
      </c>
      <c r="F21" s="40"/>
      <c r="G21" s="40"/>
      <c r="H21" s="40"/>
      <c r="I21" s="40"/>
      <c r="J21" s="40">
        <f>Электро!E19</f>
        <v>0</v>
      </c>
      <c r="K21" s="40">
        <f>Тепло!D19</f>
        <v>0</v>
      </c>
      <c r="L21" s="39">
        <f t="shared" si="0"/>
        <v>0</v>
      </c>
    </row>
    <row r="22" spans="1:12">
      <c r="A22" s="7" t="s">
        <v>18</v>
      </c>
      <c r="B22" s="11" t="s">
        <v>60</v>
      </c>
      <c r="C22" s="38">
        <f>Уголь!D19</f>
        <v>0</v>
      </c>
      <c r="D22" s="39"/>
      <c r="E22" s="39">
        <f>SUM(Нефтепродукты!E20:F20)</f>
        <v>0</v>
      </c>
      <c r="F22" s="39"/>
      <c r="G22" s="39"/>
      <c r="H22" s="40"/>
      <c r="I22" s="40"/>
      <c r="J22" s="40">
        <f>Электро!E20</f>
        <v>0</v>
      </c>
      <c r="K22" s="40">
        <f>Тепло!D20</f>
        <v>0</v>
      </c>
      <c r="L22" s="39">
        <f t="shared" si="0"/>
        <v>0</v>
      </c>
    </row>
    <row r="23" spans="1:12">
      <c r="A23" s="7" t="s">
        <v>19</v>
      </c>
      <c r="B23" s="11" t="s">
        <v>49</v>
      </c>
      <c r="C23" s="38">
        <f>Уголь!D20</f>
        <v>0</v>
      </c>
      <c r="D23" s="39"/>
      <c r="E23" s="39">
        <f>SUM(Нефтепродукты!E21:F21)</f>
        <v>0</v>
      </c>
      <c r="F23" s="39"/>
      <c r="G23" s="39"/>
      <c r="H23" s="40"/>
      <c r="I23" s="40"/>
      <c r="J23" s="40">
        <f>Электро!E21</f>
        <v>0</v>
      </c>
      <c r="K23" s="40">
        <f>Тепло!D21</f>
        <v>0</v>
      </c>
      <c r="L23" s="39">
        <f t="shared" si="0"/>
        <v>0</v>
      </c>
    </row>
    <row r="24" spans="1:12">
      <c r="A24" s="7" t="s">
        <v>20</v>
      </c>
      <c r="B24" s="11" t="s">
        <v>50</v>
      </c>
      <c r="C24" s="38">
        <f>Уголь!D21</f>
        <v>0</v>
      </c>
      <c r="D24" s="39"/>
      <c r="E24" s="39">
        <f>SUM(Нефтепродукты!E22:F22)</f>
        <v>0</v>
      </c>
      <c r="F24" s="39"/>
      <c r="G24" s="39"/>
      <c r="H24" s="40"/>
      <c r="I24" s="40"/>
      <c r="J24" s="40">
        <f>Электро!E22</f>
        <v>0</v>
      </c>
      <c r="K24" s="40">
        <f>Тепло!D22</f>
        <v>0</v>
      </c>
      <c r="L24" s="39">
        <f t="shared" si="0"/>
        <v>0</v>
      </c>
    </row>
    <row r="25" spans="1:12">
      <c r="A25" s="7" t="s">
        <v>21</v>
      </c>
      <c r="B25" s="11" t="s">
        <v>51</v>
      </c>
      <c r="C25" s="38">
        <f>Уголь!D22</f>
        <v>0</v>
      </c>
      <c r="D25" s="39"/>
      <c r="E25" s="39">
        <f>SUM(Нефтепродукты!E23:F23)</f>
        <v>0</v>
      </c>
      <c r="F25" s="39"/>
      <c r="G25" s="39"/>
      <c r="H25" s="40"/>
      <c r="I25" s="40"/>
      <c r="J25" s="40">
        <f>Электро!E23</f>
        <v>0</v>
      </c>
      <c r="K25" s="40">
        <f>Тепло!D23</f>
        <v>0</v>
      </c>
      <c r="L25" s="39">
        <f t="shared" si="0"/>
        <v>0</v>
      </c>
    </row>
    <row r="26" spans="1:12">
      <c r="A26" s="7" t="s">
        <v>22</v>
      </c>
      <c r="B26" s="11" t="s">
        <v>61</v>
      </c>
      <c r="C26" s="38">
        <f>Уголь!D23</f>
        <v>0</v>
      </c>
      <c r="D26" s="39"/>
      <c r="E26" s="39">
        <f>SUM(Нефтепродукты!E24:F24)</f>
        <v>89.61</v>
      </c>
      <c r="F26" s="39"/>
      <c r="G26" s="40"/>
      <c r="H26" s="40"/>
      <c r="I26" s="40"/>
      <c r="J26" s="40">
        <f>Электро!E24</f>
        <v>10.048375999999999</v>
      </c>
      <c r="K26" s="40">
        <f>Тепло!D24</f>
        <v>99.472840000000005</v>
      </c>
      <c r="L26" s="39">
        <f t="shared" si="0"/>
        <v>199.13121599999999</v>
      </c>
    </row>
    <row r="27" spans="1:12">
      <c r="A27" s="7" t="s">
        <v>23</v>
      </c>
      <c r="B27" s="11" t="s">
        <v>62</v>
      </c>
      <c r="C27" s="38">
        <f>Уголь!D24</f>
        <v>0</v>
      </c>
      <c r="D27" s="39"/>
      <c r="E27" s="39">
        <f>SUM(Нефтепродукты!E25:F25)</f>
        <v>0</v>
      </c>
      <c r="F27" s="39"/>
      <c r="G27" s="40"/>
      <c r="H27" s="40"/>
      <c r="I27" s="40"/>
      <c r="J27" s="40">
        <f>Электро!E25</f>
        <v>0</v>
      </c>
      <c r="K27" s="40">
        <f>Тепло!D25</f>
        <v>323.20500000000004</v>
      </c>
      <c r="L27" s="39">
        <f t="shared" si="0"/>
        <v>323.20500000000004</v>
      </c>
    </row>
    <row r="28" spans="1:12" ht="30">
      <c r="A28" s="41" t="s">
        <v>24</v>
      </c>
      <c r="B28" s="11" t="s">
        <v>63</v>
      </c>
      <c r="C28" s="38">
        <f>Уголь!D25</f>
        <v>2969.4749999999999</v>
      </c>
      <c r="D28" s="39"/>
      <c r="E28" s="39">
        <f>SUM(Нефтепродукты!E26:F26)</f>
        <v>0</v>
      </c>
      <c r="F28" s="39">
        <f>Газ!D25</f>
        <v>2403.7819999999997</v>
      </c>
      <c r="G28" s="39"/>
      <c r="H28" s="40"/>
      <c r="I28" s="40"/>
      <c r="J28" s="40">
        <f>Электро!E26</f>
        <v>0</v>
      </c>
      <c r="K28" s="40">
        <f>Тепло!D26</f>
        <v>3218.1856200000002</v>
      </c>
      <c r="L28" s="28">
        <f t="shared" si="0"/>
        <v>8591.4426199999998</v>
      </c>
    </row>
    <row r="29" spans="1:12" ht="30">
      <c r="A29" s="7" t="s">
        <v>25</v>
      </c>
      <c r="B29" s="11" t="s">
        <v>64</v>
      </c>
      <c r="C29" s="38">
        <f>Уголь!D26</f>
        <v>0</v>
      </c>
      <c r="D29" s="39"/>
      <c r="E29" s="39">
        <f>SUM(Нефтепродукты!E27:F27)</f>
        <v>0</v>
      </c>
      <c r="F29" s="39"/>
      <c r="G29" s="39"/>
      <c r="H29" s="40"/>
      <c r="I29" s="40"/>
      <c r="J29" s="40">
        <f>Электро!E27</f>
        <v>0</v>
      </c>
      <c r="K29" s="40">
        <f>Тепло!D27</f>
        <v>0</v>
      </c>
      <c r="L29" s="39">
        <f t="shared" si="0"/>
        <v>0</v>
      </c>
    </row>
    <row r="30" spans="1:12" ht="15.75" customHeight="1">
      <c r="A30" s="12" t="s">
        <v>26</v>
      </c>
      <c r="B30" s="13" t="s">
        <v>65</v>
      </c>
      <c r="C30" s="38">
        <f>Уголь!D27</f>
        <v>0</v>
      </c>
      <c r="D30" s="39"/>
      <c r="E30" s="39">
        <f>SUM(Нефтепродукты!E28:F28)</f>
        <v>0</v>
      </c>
      <c r="F30" s="39"/>
      <c r="G30" s="39"/>
      <c r="H30" s="40"/>
      <c r="I30" s="40"/>
      <c r="J30" s="40">
        <f>Электро!E28</f>
        <v>0</v>
      </c>
      <c r="K30" s="40">
        <f>Тепло!D28</f>
        <v>1405.3547799999999</v>
      </c>
      <c r="L30" s="39">
        <f t="shared" si="0"/>
        <v>1405.3547799999999</v>
      </c>
    </row>
    <row r="31" spans="1:12" ht="16.5" customHeight="1">
      <c r="A31" s="16" t="s">
        <v>72</v>
      </c>
      <c r="B31" s="11" t="s">
        <v>52</v>
      </c>
      <c r="C31" s="38">
        <f>Уголь!D28</f>
        <v>0</v>
      </c>
      <c r="D31" s="39"/>
      <c r="E31" s="39">
        <f>SUM(Нефтепродукты!E29:F29)</f>
        <v>0</v>
      </c>
      <c r="F31" s="39"/>
      <c r="G31" s="39"/>
      <c r="H31" s="40"/>
      <c r="I31" s="40"/>
      <c r="J31" s="40">
        <f>Электро!E29</f>
        <v>0</v>
      </c>
      <c r="K31" s="40">
        <f>Тепло!D29</f>
        <v>0</v>
      </c>
      <c r="L31" s="39">
        <f t="shared" si="0"/>
        <v>0</v>
      </c>
    </row>
    <row r="32" spans="1:12">
      <c r="A32" s="16" t="s">
        <v>73</v>
      </c>
      <c r="B32" s="11" t="s">
        <v>53</v>
      </c>
      <c r="C32" s="38">
        <f>Уголь!D29</f>
        <v>0</v>
      </c>
      <c r="D32" s="39"/>
      <c r="E32" s="39">
        <f>SUM(Нефтепродукты!E30:F30)</f>
        <v>0</v>
      </c>
      <c r="F32" s="39"/>
      <c r="G32" s="39"/>
      <c r="H32" s="40"/>
      <c r="I32" s="40"/>
      <c r="J32" s="40">
        <f>Электро!E30</f>
        <v>0</v>
      </c>
      <c r="K32" s="40">
        <f>Тепло!D30</f>
        <v>0</v>
      </c>
      <c r="L32" s="39">
        <f t="shared" si="0"/>
        <v>0</v>
      </c>
    </row>
    <row r="33" spans="1:12">
      <c r="A33" s="16" t="s">
        <v>27</v>
      </c>
      <c r="B33" s="11" t="s">
        <v>54</v>
      </c>
      <c r="C33" s="38">
        <f>Уголь!D30</f>
        <v>0</v>
      </c>
      <c r="D33" s="39"/>
      <c r="E33" s="39">
        <f>SUM(Нефтепродукты!E31:F31)</f>
        <v>0</v>
      </c>
      <c r="F33" s="39"/>
      <c r="G33" s="39"/>
      <c r="H33" s="40"/>
      <c r="I33" s="40"/>
      <c r="J33" s="40">
        <f>Электро!E31</f>
        <v>0</v>
      </c>
      <c r="K33" s="40">
        <f>Тепло!D31</f>
        <v>0</v>
      </c>
      <c r="L33" s="39">
        <f t="shared" si="0"/>
        <v>0</v>
      </c>
    </row>
    <row r="34" spans="1:12">
      <c r="A34" s="16" t="s">
        <v>28</v>
      </c>
      <c r="B34" s="11" t="s">
        <v>55</v>
      </c>
      <c r="C34" s="38">
        <f>Уголь!D31</f>
        <v>0</v>
      </c>
      <c r="D34" s="39"/>
      <c r="E34" s="39">
        <f>SUM(Нефтепродукты!E32:F32)</f>
        <v>0</v>
      </c>
      <c r="F34" s="39"/>
      <c r="G34" s="39"/>
      <c r="H34" s="40"/>
      <c r="I34" s="40"/>
      <c r="J34" s="40">
        <f>Электро!E32</f>
        <v>0</v>
      </c>
      <c r="K34" s="40">
        <f>Тепло!D32</f>
        <v>0</v>
      </c>
      <c r="L34" s="39">
        <f t="shared" si="0"/>
        <v>0</v>
      </c>
    </row>
    <row r="35" spans="1:12">
      <c r="A35" s="12" t="s">
        <v>29</v>
      </c>
      <c r="B35" s="13" t="s">
        <v>67</v>
      </c>
      <c r="C35" s="38">
        <f>Уголь!D32</f>
        <v>0</v>
      </c>
      <c r="D35" s="39"/>
      <c r="E35" s="39">
        <f>SUM(Нефтепродукты!E33:F33)</f>
        <v>0</v>
      </c>
      <c r="F35" s="39"/>
      <c r="G35" s="39"/>
      <c r="H35" s="40"/>
      <c r="I35" s="40"/>
      <c r="J35" s="40">
        <f>Электро!E33</f>
        <v>0</v>
      </c>
      <c r="K35" s="40">
        <f>Тепло!D33</f>
        <v>0</v>
      </c>
      <c r="L35" s="39">
        <f t="shared" si="0"/>
        <v>0</v>
      </c>
    </row>
    <row r="36" spans="1:12">
      <c r="A36" s="12" t="s">
        <v>30</v>
      </c>
      <c r="B36" s="13" t="s">
        <v>66</v>
      </c>
      <c r="C36" s="38">
        <f>Уголь!D33</f>
        <v>0</v>
      </c>
      <c r="D36" s="39"/>
      <c r="E36" s="39">
        <f>SUM(Нефтепродукты!E34:F34)</f>
        <v>0</v>
      </c>
      <c r="F36" s="39"/>
      <c r="G36" s="39"/>
      <c r="H36" s="40"/>
      <c r="I36" s="40"/>
      <c r="J36" s="40">
        <f>Электро!E34</f>
        <v>0</v>
      </c>
      <c r="K36" s="40">
        <f>Тепло!D34</f>
        <v>0</v>
      </c>
      <c r="L36" s="39">
        <f t="shared" si="0"/>
        <v>0</v>
      </c>
    </row>
    <row r="37" spans="1:12">
      <c r="A37" s="16" t="s">
        <v>31</v>
      </c>
      <c r="B37" s="11" t="s">
        <v>56</v>
      </c>
      <c r="C37" s="38">
        <f>Уголь!D34</f>
        <v>0</v>
      </c>
      <c r="D37" s="39"/>
      <c r="E37" s="39">
        <f>SUM(Нефтепродукты!E35:F35)</f>
        <v>0</v>
      </c>
      <c r="F37" s="39"/>
      <c r="G37" s="39"/>
      <c r="H37" s="40"/>
      <c r="I37" s="40"/>
      <c r="J37" s="40">
        <f>Электро!E35</f>
        <v>0</v>
      </c>
      <c r="K37" s="40">
        <f>Тепло!D35</f>
        <v>0</v>
      </c>
      <c r="L37" s="39">
        <f t="shared" si="0"/>
        <v>0</v>
      </c>
    </row>
    <row r="38" spans="1:12">
      <c r="A38" s="16" t="s">
        <v>32</v>
      </c>
      <c r="B38" s="11" t="s">
        <v>57</v>
      </c>
      <c r="C38" s="38">
        <f>Уголь!D35</f>
        <v>0</v>
      </c>
      <c r="D38" s="39"/>
      <c r="E38" s="39">
        <f>SUM(Нефтепродукты!E36:F36)</f>
        <v>0</v>
      </c>
      <c r="F38" s="39"/>
      <c r="G38" s="39"/>
      <c r="H38" s="40"/>
      <c r="I38" s="40"/>
      <c r="J38" s="40">
        <f>Электро!E36</f>
        <v>0</v>
      </c>
      <c r="K38" s="40">
        <f>Тепло!D36</f>
        <v>0</v>
      </c>
      <c r="L38" s="39">
        <f t="shared" si="0"/>
        <v>0</v>
      </c>
    </row>
    <row r="39" spans="1:12">
      <c r="A39" s="16" t="s">
        <v>33</v>
      </c>
      <c r="B39" s="11" t="s">
        <v>58</v>
      </c>
      <c r="C39" s="38">
        <f>Уголь!D36</f>
        <v>0</v>
      </c>
      <c r="D39" s="39"/>
      <c r="E39" s="39">
        <f>SUM(Нефтепродукты!E37:F37)</f>
        <v>0</v>
      </c>
      <c r="F39" s="39"/>
      <c r="G39" s="39"/>
      <c r="H39" s="40"/>
      <c r="I39" s="40"/>
      <c r="J39" s="40">
        <f>Электро!E37</f>
        <v>0</v>
      </c>
      <c r="K39" s="40">
        <f>Тепло!D37</f>
        <v>0</v>
      </c>
      <c r="L39" s="39">
        <f t="shared" si="0"/>
        <v>0</v>
      </c>
    </row>
    <row r="40" spans="1:12">
      <c r="A40" s="16" t="s">
        <v>34</v>
      </c>
      <c r="B40" s="11" t="s">
        <v>59</v>
      </c>
      <c r="C40" s="38">
        <f>Уголь!D37</f>
        <v>0</v>
      </c>
      <c r="D40" s="39"/>
      <c r="E40" s="39">
        <f>SUM(Нефтепродукты!E38:F38)</f>
        <v>0</v>
      </c>
      <c r="F40" s="39"/>
      <c r="G40" s="39"/>
      <c r="H40" s="40"/>
      <c r="I40" s="40"/>
      <c r="J40" s="40">
        <f>Электро!E38</f>
        <v>0</v>
      </c>
      <c r="K40" s="40">
        <f>Тепло!D38</f>
        <v>244.68476000000001</v>
      </c>
      <c r="L40" s="39">
        <f t="shared" si="0"/>
        <v>244.68476000000001</v>
      </c>
    </row>
    <row r="41" spans="1:12">
      <c r="A41" s="12" t="s">
        <v>35</v>
      </c>
      <c r="B41" s="13" t="s">
        <v>68</v>
      </c>
      <c r="C41" s="38">
        <f>Уголь!D38</f>
        <v>0</v>
      </c>
      <c r="D41" s="39"/>
      <c r="E41" s="39">
        <f>SUM(Нефтепродукты!E39:F39)</f>
        <v>0</v>
      </c>
      <c r="F41" s="39"/>
      <c r="G41" s="39"/>
      <c r="H41" s="40"/>
      <c r="I41" s="40"/>
      <c r="J41" s="40">
        <f>Электро!E39</f>
        <v>0</v>
      </c>
      <c r="K41" s="40">
        <f>Тепло!D39</f>
        <v>588.33712000000003</v>
      </c>
      <c r="L41" s="39">
        <f t="shared" si="0"/>
        <v>588.33712000000003</v>
      </c>
    </row>
    <row r="42" spans="1:12">
      <c r="A42" s="41" t="s">
        <v>36</v>
      </c>
      <c r="B42" s="13" t="s">
        <v>69</v>
      </c>
      <c r="C42" s="38">
        <f>Уголь!D39</f>
        <v>2969.4749999999999</v>
      </c>
      <c r="D42" s="39"/>
      <c r="E42" s="39">
        <f>SUM(Нефтепродукты!E40:F40)</f>
        <v>0</v>
      </c>
      <c r="F42" s="39">
        <f>Газ!D39</f>
        <v>2403.7819999999997</v>
      </c>
      <c r="G42" s="39"/>
      <c r="H42" s="40"/>
      <c r="I42" s="40"/>
      <c r="J42" s="40">
        <f>Электро!E40</f>
        <v>0</v>
      </c>
      <c r="K42" s="40">
        <f>Тепло!D40</f>
        <v>1224.4937200000002</v>
      </c>
      <c r="L42" s="28">
        <f t="shared" si="0"/>
        <v>6597.75072</v>
      </c>
    </row>
    <row r="43" spans="1:12" ht="45">
      <c r="A43" s="10" t="s">
        <v>37</v>
      </c>
      <c r="B43" s="11" t="s">
        <v>70</v>
      </c>
      <c r="C43" s="38">
        <f>Уголь!D40</f>
        <v>0</v>
      </c>
      <c r="D43" s="39"/>
      <c r="E43" s="39">
        <f>SUM(Нефтепродукты!E41:F41)</f>
        <v>0</v>
      </c>
      <c r="F43" s="39"/>
      <c r="G43" s="39"/>
      <c r="H43" s="40"/>
      <c r="I43" s="40"/>
      <c r="J43" s="40">
        <f>Электро!E41</f>
        <v>0</v>
      </c>
      <c r="K43" s="40">
        <f>Тепло!D41</f>
        <v>0</v>
      </c>
      <c r="L43" s="39">
        <f t="shared" si="0"/>
        <v>0</v>
      </c>
    </row>
    <row r="44" spans="1:12">
      <c r="A44" s="3"/>
    </row>
    <row r="45" spans="1:12">
      <c r="A45" s="27"/>
      <c r="B45" s="27"/>
      <c r="C45" s="27"/>
      <c r="D45" s="27"/>
      <c r="E45" s="27"/>
      <c r="F45" s="27"/>
      <c r="G45" s="27"/>
      <c r="H45" s="27"/>
      <c r="I45" s="27"/>
      <c r="J45" s="27"/>
      <c r="K45" s="27"/>
      <c r="L45" s="27"/>
    </row>
    <row r="46" spans="1:12">
      <c r="A46" s="32"/>
      <c r="B46" s="32"/>
      <c r="C46" s="32"/>
      <c r="D46" s="32"/>
      <c r="E46" s="32"/>
      <c r="F46" s="32"/>
      <c r="G46" s="32"/>
      <c r="H46" s="32"/>
      <c r="I46" s="32"/>
      <c r="J46" s="32"/>
      <c r="K46" s="32"/>
      <c r="L46" s="32"/>
    </row>
    <row r="47" spans="1:12">
      <c r="A47" s="32" t="s">
        <v>80</v>
      </c>
      <c r="B47" s="32"/>
      <c r="C47" s="32"/>
      <c r="D47" s="32"/>
      <c r="E47" s="32"/>
      <c r="F47" s="32"/>
      <c r="G47" s="32"/>
      <c r="H47" s="32"/>
      <c r="I47" s="32"/>
      <c r="J47" s="32"/>
      <c r="K47" s="32"/>
      <c r="L47" s="32"/>
    </row>
    <row r="48" spans="1:12" ht="36" customHeight="1">
      <c r="A48" s="3"/>
    </row>
    <row r="49" spans="1:7" ht="30" customHeight="1">
      <c r="A49" s="2" t="s">
        <v>80</v>
      </c>
      <c r="B49" s="33" t="s">
        <v>81</v>
      </c>
      <c r="C49" s="33"/>
      <c r="E49" s="33" t="s">
        <v>82</v>
      </c>
      <c r="F49" s="33"/>
      <c r="G49" s="33"/>
    </row>
    <row r="50" spans="1:7">
      <c r="B50" s="29" t="s">
        <v>83</v>
      </c>
      <c r="C50" s="29"/>
      <c r="E50" s="29" t="s">
        <v>84</v>
      </c>
      <c r="F50" s="29"/>
      <c r="G50" s="29"/>
    </row>
  </sheetData>
  <mergeCells count="9">
    <mergeCell ref="B50:C50"/>
    <mergeCell ref="E50:G50"/>
    <mergeCell ref="A7:L7"/>
    <mergeCell ref="G1:L4"/>
    <mergeCell ref="A46:L46"/>
    <mergeCell ref="A47:L47"/>
    <mergeCell ref="B49:C49"/>
    <mergeCell ref="E49:G49"/>
    <mergeCell ref="A5:L5"/>
  </mergeCells>
  <pageMargins left="0.70866141732283472" right="0.70866141732283472" top="0.74803149606299213" bottom="0.74803149606299213" header="0.31496062992125984" footer="0.31496062992125984"/>
  <pageSetup paperSize="9" scale="60" orientation="landscape" horizontalDpi="180" verticalDpi="18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3:E41"/>
  <sheetViews>
    <sheetView zoomScaleSheetLayoutView="100" workbookViewId="0">
      <selection activeCell="E13" sqref="E13"/>
    </sheetView>
  </sheetViews>
  <sheetFormatPr defaultRowHeight="15"/>
  <cols>
    <col min="1" max="1" width="34.42578125" style="2" customWidth="1"/>
    <col min="2" max="2" width="10" style="2" customWidth="1"/>
    <col min="3" max="3" width="19.28515625" style="2" customWidth="1"/>
    <col min="4" max="4" width="20.140625" style="18" customWidth="1"/>
    <col min="5" max="5" width="14.42578125" style="18" customWidth="1"/>
    <col min="6" max="16384" width="9.140625" style="2"/>
  </cols>
  <sheetData>
    <row r="3" spans="1:5">
      <c r="A3" s="30" t="s">
        <v>76</v>
      </c>
      <c r="B3" s="30"/>
      <c r="C3" s="30"/>
      <c r="D3" s="18" t="s">
        <v>100</v>
      </c>
    </row>
    <row r="4" spans="1:5">
      <c r="A4" s="30" t="s">
        <v>95</v>
      </c>
      <c r="B4" s="30"/>
      <c r="C4" s="30"/>
    </row>
    <row r="5" spans="1:5">
      <c r="A5" s="30"/>
      <c r="B5" s="30"/>
      <c r="C5" s="30"/>
    </row>
    <row r="6" spans="1:5">
      <c r="A6" s="3"/>
    </row>
    <row r="7" spans="1:5" ht="45">
      <c r="A7" s="6" t="s">
        <v>43</v>
      </c>
      <c r="B7" s="6" t="s">
        <v>44</v>
      </c>
      <c r="C7" s="4" t="s">
        <v>40</v>
      </c>
      <c r="D7" s="19" t="s">
        <v>74</v>
      </c>
    </row>
    <row r="8" spans="1:5">
      <c r="A8" s="6">
        <v>1</v>
      </c>
      <c r="B8" s="6">
        <v>2</v>
      </c>
      <c r="C8" s="6">
        <v>3</v>
      </c>
      <c r="D8" s="6">
        <v>4</v>
      </c>
    </row>
    <row r="9" spans="1:5" ht="35.25" customHeight="1">
      <c r="A9" s="7" t="s">
        <v>7</v>
      </c>
      <c r="B9" s="11">
        <v>1</v>
      </c>
      <c r="C9" s="9">
        <v>26147.7</v>
      </c>
      <c r="D9" s="9">
        <f>C9*E9</f>
        <v>3885.5482200000006</v>
      </c>
      <c r="E9" s="20">
        <v>0.14860000000000001</v>
      </c>
    </row>
    <row r="10" spans="1:5">
      <c r="A10" s="7" t="s">
        <v>8</v>
      </c>
      <c r="B10" s="11">
        <v>2</v>
      </c>
      <c r="C10" s="9"/>
      <c r="D10" s="9"/>
    </row>
    <row r="11" spans="1:5">
      <c r="A11" s="7" t="s">
        <v>9</v>
      </c>
      <c r="B11" s="11">
        <v>3</v>
      </c>
      <c r="C11" s="9"/>
      <c r="D11" s="9"/>
    </row>
    <row r="12" spans="1:5">
      <c r="A12" s="7" t="s">
        <v>10</v>
      </c>
      <c r="B12" s="11">
        <v>4</v>
      </c>
      <c r="D12" s="9"/>
    </row>
    <row r="13" spans="1:5">
      <c r="A13" s="7" t="s">
        <v>11</v>
      </c>
      <c r="B13" s="11">
        <v>5</v>
      </c>
      <c r="C13" s="9">
        <v>20013.5</v>
      </c>
      <c r="D13" s="9">
        <f>SUM(D9:D12)</f>
        <v>3885.5482200000006</v>
      </c>
    </row>
    <row r="14" spans="1:5">
      <c r="A14" s="12" t="s">
        <v>12</v>
      </c>
      <c r="B14" s="13">
        <v>6</v>
      </c>
      <c r="C14" s="14"/>
      <c r="D14" s="14"/>
    </row>
    <row r="15" spans="1:5">
      <c r="A15" s="7" t="s">
        <v>13</v>
      </c>
      <c r="B15" s="11">
        <v>7</v>
      </c>
      <c r="C15" s="9"/>
      <c r="D15" s="9"/>
    </row>
    <row r="16" spans="1:5">
      <c r="A16" s="7" t="s">
        <v>14</v>
      </c>
      <c r="B16" s="11">
        <v>8</v>
      </c>
      <c r="C16" s="8">
        <v>26147.7</v>
      </c>
      <c r="D16" s="8">
        <f>D17+D18+D19</f>
        <v>3885.5482200000006</v>
      </c>
    </row>
    <row r="17" spans="1:4">
      <c r="A17" s="16" t="s">
        <v>15</v>
      </c>
      <c r="B17" s="11" t="s">
        <v>46</v>
      </c>
      <c r="C17" s="8"/>
      <c r="D17" s="8"/>
    </row>
    <row r="18" spans="1:4">
      <c r="A18" s="16" t="s">
        <v>16</v>
      </c>
      <c r="B18" s="11" t="s">
        <v>47</v>
      </c>
      <c r="C18" s="9">
        <v>26147.7</v>
      </c>
      <c r="D18" s="8">
        <f>C18*E9</f>
        <v>3885.5482200000006</v>
      </c>
    </row>
    <row r="19" spans="1:4" ht="30">
      <c r="A19" s="16" t="s">
        <v>45</v>
      </c>
      <c r="B19" s="11" t="s">
        <v>48</v>
      </c>
      <c r="C19" s="8"/>
      <c r="D19" s="8"/>
    </row>
    <row r="20" spans="1:4">
      <c r="A20" s="7" t="s">
        <v>18</v>
      </c>
      <c r="B20" s="11">
        <v>9</v>
      </c>
      <c r="C20" s="8"/>
      <c r="D20" s="8"/>
    </row>
    <row r="21" spans="1:4">
      <c r="A21" s="16" t="s">
        <v>19</v>
      </c>
      <c r="B21" s="11" t="s">
        <v>49</v>
      </c>
      <c r="C21" s="8"/>
      <c r="D21" s="8"/>
    </row>
    <row r="22" spans="1:4">
      <c r="A22" s="16" t="s">
        <v>20</v>
      </c>
      <c r="B22" s="11" t="s">
        <v>50</v>
      </c>
      <c r="C22" s="8"/>
      <c r="D22" s="8"/>
    </row>
    <row r="23" spans="1:4">
      <c r="A23" s="16" t="s">
        <v>21</v>
      </c>
      <c r="B23" s="11" t="s">
        <v>51</v>
      </c>
      <c r="C23" s="8"/>
      <c r="D23" s="8"/>
    </row>
    <row r="24" spans="1:4">
      <c r="A24" s="7" t="s">
        <v>22</v>
      </c>
      <c r="B24" s="11">
        <v>10</v>
      </c>
      <c r="C24" s="8">
        <v>669.4</v>
      </c>
      <c r="D24" s="8">
        <f>C24*$E$9</f>
        <v>99.472840000000005</v>
      </c>
    </row>
    <row r="25" spans="1:4">
      <c r="A25" s="7" t="s">
        <v>23</v>
      </c>
      <c r="B25" s="11">
        <v>11</v>
      </c>
      <c r="C25" s="8">
        <v>2175</v>
      </c>
      <c r="D25" s="8">
        <f>C25*$E$9</f>
        <v>323.20500000000004</v>
      </c>
    </row>
    <row r="26" spans="1:4" ht="16.5" customHeight="1">
      <c r="A26" s="7" t="s">
        <v>24</v>
      </c>
      <c r="B26" s="11">
        <v>12</v>
      </c>
      <c r="C26" s="8"/>
      <c r="D26" s="8">
        <f>SUM(D27,D28,D33,D34,D39,D40)</f>
        <v>3218.1856200000002</v>
      </c>
    </row>
    <row r="27" spans="1:4" ht="15.75" customHeight="1">
      <c r="A27" s="7" t="s">
        <v>25</v>
      </c>
      <c r="B27" s="11">
        <v>13</v>
      </c>
      <c r="C27" s="8"/>
      <c r="D27" s="8">
        <f>C27*$E$9</f>
        <v>0</v>
      </c>
    </row>
    <row r="28" spans="1:4">
      <c r="A28" s="12" t="s">
        <v>26</v>
      </c>
      <c r="B28" s="13">
        <v>14</v>
      </c>
      <c r="C28" s="14">
        <v>9457.2999999999993</v>
      </c>
      <c r="D28" s="14">
        <f>E9*C28</f>
        <v>1405.3547799999999</v>
      </c>
    </row>
    <row r="29" spans="1:4">
      <c r="A29" s="16" t="s">
        <v>72</v>
      </c>
      <c r="B29" s="11" t="s">
        <v>52</v>
      </c>
      <c r="C29" s="8"/>
      <c r="D29" s="8">
        <f>C29*$E$9</f>
        <v>0</v>
      </c>
    </row>
    <row r="30" spans="1:4">
      <c r="A30" s="16" t="s">
        <v>73</v>
      </c>
      <c r="B30" s="11" t="s">
        <v>53</v>
      </c>
      <c r="C30" s="8"/>
      <c r="D30" s="8"/>
    </row>
    <row r="31" spans="1:4">
      <c r="A31" s="16" t="s">
        <v>27</v>
      </c>
      <c r="B31" s="11" t="s">
        <v>54</v>
      </c>
      <c r="C31" s="8"/>
      <c r="D31" s="8">
        <f>C31*$E$9</f>
        <v>0</v>
      </c>
    </row>
    <row r="32" spans="1:4">
      <c r="A32" s="16" t="s">
        <v>28</v>
      </c>
      <c r="B32" s="11" t="s">
        <v>55</v>
      </c>
      <c r="C32" s="8"/>
      <c r="D32" s="8">
        <f>C32*$E$9</f>
        <v>0</v>
      </c>
    </row>
    <row r="33" spans="1:4">
      <c r="A33" s="12" t="s">
        <v>29</v>
      </c>
      <c r="B33" s="13">
        <v>15</v>
      </c>
      <c r="C33" s="14"/>
      <c r="D33" s="14">
        <f>C33*$E$9</f>
        <v>0</v>
      </c>
    </row>
    <row r="34" spans="1:4">
      <c r="A34" s="12" t="s">
        <v>30</v>
      </c>
      <c r="B34" s="13">
        <v>16</v>
      </c>
      <c r="C34" s="14"/>
      <c r="D34" s="14"/>
    </row>
    <row r="35" spans="1:4">
      <c r="A35" s="16" t="s">
        <v>31</v>
      </c>
      <c r="B35" s="11" t="s">
        <v>56</v>
      </c>
      <c r="C35" s="8"/>
      <c r="D35" s="8">
        <f t="shared" ref="D35:D40" si="0">C35*$E$9</f>
        <v>0</v>
      </c>
    </row>
    <row r="36" spans="1:4">
      <c r="A36" s="16" t="s">
        <v>32</v>
      </c>
      <c r="B36" s="11" t="s">
        <v>57</v>
      </c>
      <c r="C36" s="8"/>
      <c r="D36" s="8">
        <f t="shared" si="0"/>
        <v>0</v>
      </c>
    </row>
    <row r="37" spans="1:4">
      <c r="A37" s="16" t="s">
        <v>33</v>
      </c>
      <c r="B37" s="11" t="s">
        <v>58</v>
      </c>
      <c r="C37" s="8"/>
      <c r="D37" s="8">
        <f t="shared" si="0"/>
        <v>0</v>
      </c>
    </row>
    <row r="38" spans="1:4">
      <c r="A38" s="16" t="s">
        <v>34</v>
      </c>
      <c r="B38" s="11" t="s">
        <v>59</v>
      </c>
      <c r="C38" s="8">
        <v>1646.6</v>
      </c>
      <c r="D38" s="8">
        <f t="shared" si="0"/>
        <v>244.68476000000001</v>
      </c>
    </row>
    <row r="39" spans="1:4">
      <c r="A39" s="12" t="s">
        <v>35</v>
      </c>
      <c r="B39" s="13" t="s">
        <v>68</v>
      </c>
      <c r="C39" s="14">
        <v>3959.2</v>
      </c>
      <c r="D39" s="8">
        <f t="shared" si="0"/>
        <v>588.33712000000003</v>
      </c>
    </row>
    <row r="40" spans="1:4">
      <c r="A40" s="12" t="s">
        <v>36</v>
      </c>
      <c r="B40" s="13" t="s">
        <v>69</v>
      </c>
      <c r="C40" s="14">
        <v>8240.2000000000007</v>
      </c>
      <c r="D40" s="14">
        <f t="shared" si="0"/>
        <v>1224.4937200000002</v>
      </c>
    </row>
    <row r="41" spans="1:4" ht="30.75" customHeight="1">
      <c r="A41" s="10" t="s">
        <v>37</v>
      </c>
      <c r="B41" s="11" t="s">
        <v>70</v>
      </c>
      <c r="C41" s="8"/>
      <c r="D41" s="8"/>
    </row>
  </sheetData>
  <mergeCells count="3">
    <mergeCell ref="A3:C3"/>
    <mergeCell ref="A4:C4"/>
    <mergeCell ref="A5:C5"/>
  </mergeCells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2:F41"/>
  <sheetViews>
    <sheetView topLeftCell="A13" zoomScaleSheetLayoutView="100" workbookViewId="0">
      <selection activeCell="H28" sqref="H28"/>
    </sheetView>
  </sheetViews>
  <sheetFormatPr defaultRowHeight="15"/>
  <cols>
    <col min="1" max="1" width="52.140625" style="2" customWidth="1"/>
    <col min="2" max="2" width="7.85546875" style="2" customWidth="1"/>
    <col min="3" max="3" width="15.28515625" style="2" hidden="1" customWidth="1"/>
    <col min="4" max="5" width="12" style="2" customWidth="1"/>
    <col min="6" max="6" width="20.5703125" style="2" customWidth="1"/>
    <col min="7" max="16384" width="9.140625" style="2"/>
  </cols>
  <sheetData>
    <row r="2" spans="1:6">
      <c r="D2" s="2" t="s">
        <v>103</v>
      </c>
    </row>
    <row r="3" spans="1:6">
      <c r="A3" s="30" t="s">
        <v>41</v>
      </c>
      <c r="B3" s="30"/>
      <c r="C3" s="30"/>
      <c r="D3" s="30"/>
      <c r="E3" s="30"/>
    </row>
    <row r="4" spans="1:6">
      <c r="A4" s="30" t="s">
        <v>42</v>
      </c>
      <c r="B4" s="30"/>
      <c r="C4" s="30"/>
      <c r="D4" s="30"/>
      <c r="E4" s="30"/>
    </row>
    <row r="5" spans="1:6">
      <c r="A5" s="30" t="s">
        <v>96</v>
      </c>
      <c r="B5" s="30"/>
      <c r="C5" s="30"/>
      <c r="D5" s="30"/>
      <c r="E5" s="30"/>
    </row>
    <row r="6" spans="1:6">
      <c r="A6" s="3"/>
    </row>
    <row r="7" spans="1:6" ht="45">
      <c r="A7" s="6" t="s">
        <v>43</v>
      </c>
      <c r="B7" s="6" t="s">
        <v>44</v>
      </c>
      <c r="C7" s="4" t="s">
        <v>75</v>
      </c>
      <c r="D7" s="4" t="s">
        <v>39</v>
      </c>
      <c r="E7" s="19" t="s">
        <v>75</v>
      </c>
    </row>
    <row r="8" spans="1:6">
      <c r="A8" s="5"/>
      <c r="B8" s="5"/>
      <c r="C8" s="5"/>
      <c r="D8" s="6"/>
      <c r="E8" s="6">
        <v>1</v>
      </c>
    </row>
    <row r="9" spans="1:6" ht="15.75">
      <c r="A9" s="7" t="s">
        <v>7</v>
      </c>
      <c r="B9" s="11">
        <v>1</v>
      </c>
      <c r="C9" s="9" t="e">
        <f>C15+C16</f>
        <v>#REF!</v>
      </c>
      <c r="D9" s="9"/>
      <c r="E9" s="9">
        <f>D9*F9</f>
        <v>0</v>
      </c>
      <c r="F9" s="20">
        <v>0.34449999999999997</v>
      </c>
    </row>
    <row r="10" spans="1:6">
      <c r="A10" s="7" t="s">
        <v>8</v>
      </c>
      <c r="B10" s="11">
        <v>2</v>
      </c>
      <c r="C10" s="11"/>
      <c r="D10" s="9">
        <v>1457.626</v>
      </c>
      <c r="E10" s="9">
        <f>D10*F9</f>
        <v>502.15215699999993</v>
      </c>
      <c r="F10" s="18"/>
    </row>
    <row r="11" spans="1:6">
      <c r="A11" s="7" t="s">
        <v>9</v>
      </c>
      <c r="B11" s="11">
        <v>3</v>
      </c>
      <c r="C11" s="11"/>
      <c r="D11" s="9"/>
      <c r="E11" s="9"/>
      <c r="F11" s="18"/>
    </row>
    <row r="12" spans="1:6">
      <c r="A12" s="7" t="s">
        <v>10</v>
      </c>
      <c r="B12" s="11">
        <v>4</v>
      </c>
      <c r="C12" s="11"/>
      <c r="D12" s="9"/>
      <c r="E12" s="9"/>
      <c r="F12" s="18"/>
    </row>
    <row r="13" spans="1:6">
      <c r="A13" s="7" t="s">
        <v>11</v>
      </c>
      <c r="B13" s="11">
        <v>5</v>
      </c>
      <c r="C13" s="11"/>
      <c r="D13" s="9">
        <f>SUM(D9:D12)</f>
        <v>1457.626</v>
      </c>
      <c r="E13" s="9">
        <f>SUM(E9:E12)</f>
        <v>502.15215699999993</v>
      </c>
      <c r="F13" s="18"/>
    </row>
    <row r="14" spans="1:6">
      <c r="A14" s="12" t="s">
        <v>12</v>
      </c>
      <c r="B14" s="13">
        <v>6</v>
      </c>
      <c r="C14" s="13"/>
      <c r="D14" s="23"/>
      <c r="E14" s="23"/>
      <c r="F14" s="18"/>
    </row>
    <row r="15" spans="1:6">
      <c r="A15" s="7" t="s">
        <v>13</v>
      </c>
      <c r="B15" s="11">
        <v>7</v>
      </c>
      <c r="C15" s="9" t="e">
        <f>-C24-C25+C26</f>
        <v>#REF!</v>
      </c>
      <c r="D15" s="9"/>
      <c r="E15" s="9">
        <f>E17</f>
        <v>0</v>
      </c>
      <c r="F15" s="18"/>
    </row>
    <row r="16" spans="1:6">
      <c r="A16" s="7" t="s">
        <v>14</v>
      </c>
      <c r="B16" s="11">
        <v>8</v>
      </c>
      <c r="C16" s="11"/>
      <c r="D16" s="8">
        <v>1457.626</v>
      </c>
      <c r="E16" s="8">
        <f>E17+E18+E19</f>
        <v>502.15215699999993</v>
      </c>
      <c r="F16" s="18"/>
    </row>
    <row r="17" spans="1:6">
      <c r="A17" s="16" t="s">
        <v>15</v>
      </c>
      <c r="B17" s="11" t="s">
        <v>46</v>
      </c>
      <c r="C17" s="11"/>
      <c r="D17" s="8"/>
      <c r="E17" s="8"/>
      <c r="F17" s="18"/>
    </row>
    <row r="18" spans="1:6">
      <c r="A18" s="16" t="s">
        <v>16</v>
      </c>
      <c r="B18" s="11" t="s">
        <v>47</v>
      </c>
      <c r="C18" s="11"/>
      <c r="D18" s="8">
        <v>1457.626</v>
      </c>
      <c r="E18" s="8">
        <f>D18*F9</f>
        <v>502.15215699999993</v>
      </c>
      <c r="F18" s="18"/>
    </row>
    <row r="19" spans="1:6" ht="16.5" customHeight="1">
      <c r="A19" s="16" t="s">
        <v>45</v>
      </c>
      <c r="B19" s="11" t="s">
        <v>48</v>
      </c>
      <c r="C19" s="11"/>
      <c r="D19" s="8"/>
      <c r="E19" s="8"/>
      <c r="F19" s="18"/>
    </row>
    <row r="20" spans="1:6">
      <c r="A20" s="7" t="s">
        <v>18</v>
      </c>
      <c r="B20" s="11">
        <v>9</v>
      </c>
      <c r="C20" s="11"/>
      <c r="D20" s="8"/>
      <c r="E20" s="8"/>
      <c r="F20" s="18"/>
    </row>
    <row r="21" spans="1:6">
      <c r="A21" s="16" t="s">
        <v>19</v>
      </c>
      <c r="B21" s="11" t="s">
        <v>49</v>
      </c>
      <c r="C21" s="11"/>
      <c r="D21" s="8"/>
      <c r="E21" s="8"/>
      <c r="F21" s="18"/>
    </row>
    <row r="22" spans="1:6">
      <c r="A22" s="16" t="s">
        <v>20</v>
      </c>
      <c r="B22" s="11" t="s">
        <v>50</v>
      </c>
      <c r="C22" s="11"/>
      <c r="D22" s="8"/>
      <c r="E22" s="8"/>
      <c r="F22" s="18"/>
    </row>
    <row r="23" spans="1:6">
      <c r="A23" s="16" t="s">
        <v>21</v>
      </c>
      <c r="B23" s="11" t="s">
        <v>51</v>
      </c>
      <c r="C23" s="11"/>
      <c r="D23" s="8"/>
      <c r="E23" s="8"/>
      <c r="F23" s="18"/>
    </row>
    <row r="24" spans="1:6">
      <c r="A24" s="7" t="s">
        <v>22</v>
      </c>
      <c r="B24" s="11">
        <v>10</v>
      </c>
      <c r="C24" s="8"/>
      <c r="D24" s="8">
        <v>29.167999999999999</v>
      </c>
      <c r="E24" s="8">
        <f>D24*$F$9</f>
        <v>10.048375999999999</v>
      </c>
      <c r="F24" s="18"/>
    </row>
    <row r="25" spans="1:6">
      <c r="A25" s="7" t="s">
        <v>23</v>
      </c>
      <c r="B25" s="11">
        <v>11</v>
      </c>
      <c r="C25" s="8" t="e">
        <f>D25*#REF!/1000</f>
        <v>#REF!</v>
      </c>
      <c r="D25" s="8"/>
      <c r="E25" s="8">
        <f>D25*$F$9</f>
        <v>0</v>
      </c>
      <c r="F25" s="18"/>
    </row>
    <row r="26" spans="1:6" ht="14.25" customHeight="1">
      <c r="A26" s="7" t="s">
        <v>24</v>
      </c>
      <c r="B26" s="11">
        <v>12</v>
      </c>
      <c r="C26" s="8" t="e">
        <f>D26*#REF!/1000</f>
        <v>#REF!</v>
      </c>
      <c r="D26" s="8">
        <f>SUM(D27,D28,D33,D34,D39,D40)</f>
        <v>0</v>
      </c>
      <c r="E26" s="8"/>
      <c r="F26" s="18"/>
    </row>
    <row r="27" spans="1:6" ht="14.25" customHeight="1">
      <c r="A27" s="7" t="s">
        <v>25</v>
      </c>
      <c r="B27" s="11">
        <v>13</v>
      </c>
      <c r="C27" s="8" t="e">
        <f>D27*#REF!/1000</f>
        <v>#REF!</v>
      </c>
      <c r="D27" s="8"/>
      <c r="E27" s="8">
        <f>D27*$F$9</f>
        <v>0</v>
      </c>
      <c r="F27" s="18"/>
    </row>
    <row r="28" spans="1:6">
      <c r="A28" s="12" t="s">
        <v>26</v>
      </c>
      <c r="B28" s="13">
        <v>14</v>
      </c>
      <c r="C28" s="14" t="e">
        <f>SUM(C29:C32)</f>
        <v>#REF!</v>
      </c>
      <c r="D28" s="14"/>
      <c r="E28" s="14"/>
      <c r="F28" s="18"/>
    </row>
    <row r="29" spans="1:6">
      <c r="A29" s="16" t="s">
        <v>72</v>
      </c>
      <c r="B29" s="11" t="s">
        <v>52</v>
      </c>
      <c r="C29" s="8" t="e">
        <f>D29*#REF!/1000</f>
        <v>#REF!</v>
      </c>
      <c r="D29" s="8"/>
      <c r="E29" s="8">
        <f>D29*$F$9</f>
        <v>0</v>
      </c>
      <c r="F29" s="18"/>
    </row>
    <row r="30" spans="1:6">
      <c r="A30" s="16" t="s">
        <v>73</v>
      </c>
      <c r="B30" s="11" t="s">
        <v>53</v>
      </c>
      <c r="C30" s="8" t="e">
        <f>D30*#REF!/1000</f>
        <v>#REF!</v>
      </c>
      <c r="D30" s="8"/>
      <c r="E30" s="8"/>
      <c r="F30" s="18"/>
    </row>
    <row r="31" spans="1:6">
      <c r="A31" s="16" t="s">
        <v>27</v>
      </c>
      <c r="B31" s="11" t="s">
        <v>54</v>
      </c>
      <c r="C31" s="8" t="e">
        <f>D31*#REF!/1000</f>
        <v>#REF!</v>
      </c>
      <c r="D31" s="8"/>
      <c r="E31" s="8">
        <f>D31*$F$9</f>
        <v>0</v>
      </c>
      <c r="F31" s="18"/>
    </row>
    <row r="32" spans="1:6">
      <c r="A32" s="16" t="s">
        <v>28</v>
      </c>
      <c r="B32" s="11" t="s">
        <v>55</v>
      </c>
      <c r="C32" s="8" t="e">
        <f>D32*#REF!/1000</f>
        <v>#REF!</v>
      </c>
      <c r="D32" s="8"/>
      <c r="E32" s="8">
        <f>D32*$F$9</f>
        <v>0</v>
      </c>
      <c r="F32" s="18"/>
    </row>
    <row r="33" spans="1:6">
      <c r="A33" s="12" t="s">
        <v>29</v>
      </c>
      <c r="B33" s="13">
        <v>15</v>
      </c>
      <c r="C33" s="8" t="e">
        <f>D33*#REF!/1000</f>
        <v>#REF!</v>
      </c>
      <c r="D33" s="14"/>
      <c r="E33" s="14">
        <f>D33*$F$9</f>
        <v>0</v>
      </c>
      <c r="F33" s="18"/>
    </row>
    <row r="34" spans="1:6">
      <c r="A34" s="12" t="s">
        <v>30</v>
      </c>
      <c r="B34" s="13">
        <v>16</v>
      </c>
      <c r="C34" s="14" t="e">
        <f>SUM(C35:C38)</f>
        <v>#REF!</v>
      </c>
      <c r="D34" s="14">
        <f>SUM(D35:D38)</f>
        <v>0</v>
      </c>
      <c r="E34" s="14">
        <f>SUM(E35:E38)</f>
        <v>0</v>
      </c>
      <c r="F34" s="18"/>
    </row>
    <row r="35" spans="1:6">
      <c r="A35" s="16" t="s">
        <v>31</v>
      </c>
      <c r="B35" s="11" t="s">
        <v>56</v>
      </c>
      <c r="C35" s="8" t="e">
        <f>D35*#REF!/1000</f>
        <v>#REF!</v>
      </c>
      <c r="D35" s="8"/>
      <c r="E35" s="8">
        <f t="shared" ref="E35:E40" si="0">D35*$F$9</f>
        <v>0</v>
      </c>
      <c r="F35" s="18"/>
    </row>
    <row r="36" spans="1:6">
      <c r="A36" s="16" t="s">
        <v>32</v>
      </c>
      <c r="B36" s="11" t="s">
        <v>57</v>
      </c>
      <c r="C36" s="8" t="e">
        <f>D36*#REF!/1000</f>
        <v>#REF!</v>
      </c>
      <c r="D36" s="8"/>
      <c r="E36" s="8">
        <f t="shared" si="0"/>
        <v>0</v>
      </c>
      <c r="F36" s="18"/>
    </row>
    <row r="37" spans="1:6">
      <c r="A37" s="16" t="s">
        <v>33</v>
      </c>
      <c r="B37" s="11" t="s">
        <v>58</v>
      </c>
      <c r="C37" s="8" t="e">
        <f>D37*#REF!/1000</f>
        <v>#REF!</v>
      </c>
      <c r="D37" s="8"/>
      <c r="E37" s="8">
        <f t="shared" si="0"/>
        <v>0</v>
      </c>
      <c r="F37" s="18"/>
    </row>
    <row r="38" spans="1:6">
      <c r="A38" s="16" t="s">
        <v>34</v>
      </c>
      <c r="B38" s="11" t="s">
        <v>59</v>
      </c>
      <c r="C38" s="8" t="e">
        <f>D38*#REF!/1000</f>
        <v>#REF!</v>
      </c>
      <c r="D38" s="8"/>
      <c r="E38" s="8">
        <f t="shared" si="0"/>
        <v>0</v>
      </c>
      <c r="F38" s="18"/>
    </row>
    <row r="39" spans="1:6">
      <c r="A39" s="12" t="s">
        <v>35</v>
      </c>
      <c r="B39" s="13" t="s">
        <v>68</v>
      </c>
      <c r="C39" s="14" t="e">
        <f>D39*#REF!/1000</f>
        <v>#REF!</v>
      </c>
      <c r="D39" s="14"/>
      <c r="E39" s="14">
        <f t="shared" si="0"/>
        <v>0</v>
      </c>
      <c r="F39" s="18"/>
    </row>
    <row r="40" spans="1:6">
      <c r="A40" s="12" t="s">
        <v>36</v>
      </c>
      <c r="B40" s="13" t="s">
        <v>69</v>
      </c>
      <c r="C40" s="14" t="e">
        <f>D40*#REF!/1000</f>
        <v>#REF!</v>
      </c>
      <c r="D40" s="14"/>
      <c r="E40" s="14">
        <f t="shared" si="0"/>
        <v>0</v>
      </c>
      <c r="F40" s="18"/>
    </row>
    <row r="41" spans="1:6" ht="25.5" customHeight="1">
      <c r="A41" s="10" t="s">
        <v>37</v>
      </c>
      <c r="B41" s="11" t="s">
        <v>70</v>
      </c>
      <c r="C41" s="11"/>
      <c r="D41" s="8"/>
      <c r="E41" s="8"/>
      <c r="F41" s="18"/>
    </row>
  </sheetData>
  <mergeCells count="3">
    <mergeCell ref="A3:E3"/>
    <mergeCell ref="A4:E4"/>
    <mergeCell ref="A5:E5"/>
  </mergeCells>
  <pageMargins left="0.7" right="0.7" top="0.75" bottom="0.75" header="0.3" footer="0.3"/>
  <pageSetup paperSize="9" orientation="portrait" horizontalDpi="180" verticalDpi="180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2:F43"/>
  <sheetViews>
    <sheetView zoomScaleSheetLayoutView="85" workbookViewId="0">
      <selection activeCell="E16" sqref="E16"/>
    </sheetView>
  </sheetViews>
  <sheetFormatPr defaultRowHeight="15" outlineLevelCol="1"/>
  <cols>
    <col min="1" max="1" width="45.7109375" style="2" customWidth="1"/>
    <col min="2" max="2" width="7.7109375" style="2" customWidth="1"/>
    <col min="3" max="3" width="9.42578125" style="2" customWidth="1"/>
    <col min="4" max="4" width="9.28515625" style="2" customWidth="1"/>
    <col min="5" max="5" width="9.5703125" style="2" customWidth="1" outlineLevel="1"/>
    <col min="6" max="6" width="10" style="2" customWidth="1" outlineLevel="1"/>
    <col min="7" max="16384" width="9.140625" style="2"/>
  </cols>
  <sheetData>
    <row r="2" spans="1:6">
      <c r="C2" s="2" t="s">
        <v>105</v>
      </c>
    </row>
    <row r="3" spans="1:6">
      <c r="A3" s="30" t="s">
        <v>41</v>
      </c>
      <c r="B3" s="30"/>
      <c r="C3" s="30"/>
      <c r="E3" s="21">
        <v>1.45</v>
      </c>
      <c r="F3" s="21">
        <v>1.49</v>
      </c>
    </row>
    <row r="4" spans="1:6">
      <c r="A4" s="30" t="s">
        <v>90</v>
      </c>
      <c r="B4" s="30"/>
      <c r="C4" s="30"/>
    </row>
    <row r="5" spans="1:6">
      <c r="A5" s="26"/>
      <c r="B5" s="26"/>
      <c r="C5" s="26"/>
    </row>
    <row r="6" spans="1:6" ht="13.5" customHeight="1">
      <c r="A6" s="3"/>
      <c r="C6" s="34"/>
      <c r="D6" s="35"/>
      <c r="E6" s="34"/>
      <c r="F6" s="35"/>
    </row>
    <row r="7" spans="1:6" ht="45">
      <c r="A7" s="6" t="s">
        <v>43</v>
      </c>
      <c r="B7" s="6" t="s">
        <v>44</v>
      </c>
      <c r="C7" s="4" t="s">
        <v>91</v>
      </c>
      <c r="D7" s="4" t="s">
        <v>92</v>
      </c>
      <c r="E7" s="4" t="s">
        <v>77</v>
      </c>
      <c r="F7" s="4" t="s">
        <v>78</v>
      </c>
    </row>
    <row r="8" spans="1:6">
      <c r="A8" s="5"/>
      <c r="B8" s="5"/>
      <c r="C8" s="6">
        <v>1</v>
      </c>
      <c r="D8" s="24">
        <v>2</v>
      </c>
      <c r="E8" s="24">
        <v>4</v>
      </c>
      <c r="F8" s="6">
        <v>5</v>
      </c>
    </row>
    <row r="9" spans="1:6">
      <c r="A9" s="7" t="s">
        <v>7</v>
      </c>
      <c r="B9" s="11">
        <v>1</v>
      </c>
      <c r="C9" s="9"/>
      <c r="D9" s="9"/>
      <c r="E9" s="25"/>
      <c r="F9" s="25"/>
    </row>
    <row r="10" spans="1:6">
      <c r="A10" s="7" t="s">
        <v>8</v>
      </c>
      <c r="B10" s="11">
        <v>2</v>
      </c>
      <c r="C10" s="9">
        <v>32</v>
      </c>
      <c r="D10" s="9">
        <v>29</v>
      </c>
      <c r="E10" s="9">
        <f>C10*E3</f>
        <v>46.4</v>
      </c>
      <c r="F10" s="9">
        <f>D10*F3</f>
        <v>43.21</v>
      </c>
    </row>
    <row r="11" spans="1:6">
      <c r="A11" s="7" t="s">
        <v>9</v>
      </c>
      <c r="B11" s="11">
        <v>3</v>
      </c>
      <c r="C11" s="17"/>
      <c r="D11" s="17"/>
      <c r="E11" s="17"/>
      <c r="F11" s="17"/>
    </row>
    <row r="12" spans="1:6">
      <c r="A12" s="7" t="s">
        <v>10</v>
      </c>
      <c r="B12" s="11">
        <v>4</v>
      </c>
      <c r="C12" s="9">
        <v>0</v>
      </c>
      <c r="D12" s="9">
        <v>0</v>
      </c>
      <c r="E12" s="22">
        <f>C12*E3</f>
        <v>0</v>
      </c>
      <c r="F12" s="9">
        <f>D12*F3</f>
        <v>0</v>
      </c>
    </row>
    <row r="13" spans="1:6">
      <c r="A13" s="7" t="s">
        <v>11</v>
      </c>
      <c r="B13" s="11">
        <v>5</v>
      </c>
      <c r="C13" s="9">
        <v>32</v>
      </c>
      <c r="D13" s="9">
        <f>SUM(D9:D12)</f>
        <v>29</v>
      </c>
      <c r="E13" s="9">
        <f>SUM(E9:E12)</f>
        <v>46.4</v>
      </c>
      <c r="F13" s="9">
        <f>SUM(F9:F12)</f>
        <v>43.21</v>
      </c>
    </row>
    <row r="14" spans="1:6">
      <c r="A14" s="12" t="s">
        <v>12</v>
      </c>
      <c r="B14" s="13">
        <v>6</v>
      </c>
      <c r="C14" s="14"/>
      <c r="D14" s="14"/>
      <c r="E14" s="14"/>
      <c r="F14" s="14"/>
    </row>
    <row r="15" spans="1:6">
      <c r="A15" s="7" t="s">
        <v>13</v>
      </c>
      <c r="B15" s="11">
        <v>7</v>
      </c>
      <c r="C15" s="9"/>
      <c r="D15" s="9"/>
      <c r="E15" s="9">
        <f>C15*E3</f>
        <v>0</v>
      </c>
      <c r="F15" s="9">
        <f>D15*F3</f>
        <v>0</v>
      </c>
    </row>
    <row r="16" spans="1:6">
      <c r="A16" s="12" t="s">
        <v>14</v>
      </c>
      <c r="B16" s="13">
        <v>8</v>
      </c>
      <c r="C16" s="14">
        <f t="shared" ref="C16:F16" si="0">C17+C18+C19</f>
        <v>0</v>
      </c>
      <c r="D16" s="14">
        <f t="shared" si="0"/>
        <v>0</v>
      </c>
      <c r="E16" s="14">
        <f t="shared" si="0"/>
        <v>0</v>
      </c>
      <c r="F16" s="14">
        <f t="shared" si="0"/>
        <v>0</v>
      </c>
    </row>
    <row r="17" spans="1:6">
      <c r="A17" s="16" t="s">
        <v>15</v>
      </c>
      <c r="B17" s="11" t="s">
        <v>46</v>
      </c>
      <c r="C17" s="8"/>
      <c r="D17" s="8"/>
      <c r="E17" s="8"/>
      <c r="F17" s="8"/>
    </row>
    <row r="18" spans="1:6">
      <c r="A18" s="16" t="s">
        <v>16</v>
      </c>
      <c r="B18" s="11" t="s">
        <v>47</v>
      </c>
      <c r="C18" s="8"/>
      <c r="D18" s="8"/>
      <c r="E18" s="8">
        <f>C18*E3</f>
        <v>0</v>
      </c>
      <c r="F18" s="8">
        <f>D18*F3</f>
        <v>0</v>
      </c>
    </row>
    <row r="19" spans="1:6" ht="30">
      <c r="A19" s="16" t="s">
        <v>45</v>
      </c>
      <c r="B19" s="11" t="s">
        <v>48</v>
      </c>
      <c r="C19" s="8"/>
      <c r="D19" s="8"/>
      <c r="E19" s="8"/>
      <c r="F19" s="8"/>
    </row>
    <row r="20" spans="1:6">
      <c r="A20" s="7" t="s">
        <v>18</v>
      </c>
      <c r="B20" s="11">
        <v>9</v>
      </c>
      <c r="C20" s="8"/>
      <c r="D20" s="8">
        <f>D15+D16</f>
        <v>0</v>
      </c>
      <c r="E20" s="8"/>
      <c r="F20" s="8"/>
    </row>
    <row r="21" spans="1:6">
      <c r="A21" s="7" t="s">
        <v>19</v>
      </c>
      <c r="B21" s="11" t="s">
        <v>49</v>
      </c>
      <c r="C21" s="8"/>
      <c r="D21" s="8"/>
      <c r="E21" s="8"/>
      <c r="F21" s="8"/>
    </row>
    <row r="22" spans="1:6">
      <c r="A22" s="7" t="s">
        <v>20</v>
      </c>
      <c r="B22" s="11" t="s">
        <v>50</v>
      </c>
      <c r="C22" s="8"/>
      <c r="D22" s="8"/>
      <c r="E22" s="8"/>
      <c r="F22" s="8"/>
    </row>
    <row r="23" spans="1:6">
      <c r="A23" s="7" t="s">
        <v>21</v>
      </c>
      <c r="B23" s="11" t="s">
        <v>51</v>
      </c>
      <c r="C23" s="8"/>
      <c r="D23" s="8"/>
      <c r="E23" s="8"/>
      <c r="F23" s="8"/>
    </row>
    <row r="24" spans="1:6">
      <c r="A24" s="7" t="s">
        <v>22</v>
      </c>
      <c r="B24" s="11">
        <v>10</v>
      </c>
      <c r="C24" s="8">
        <v>32</v>
      </c>
      <c r="D24" s="8">
        <v>29</v>
      </c>
      <c r="E24" s="8">
        <f>C24*E3</f>
        <v>46.4</v>
      </c>
      <c r="F24" s="8">
        <f>D24*F3</f>
        <v>43.21</v>
      </c>
    </row>
    <row r="25" spans="1:6">
      <c r="A25" s="7" t="s">
        <v>23</v>
      </c>
      <c r="B25" s="11">
        <v>11</v>
      </c>
      <c r="C25" s="8"/>
      <c r="D25" s="8"/>
      <c r="E25" s="8"/>
      <c r="F25" s="8"/>
    </row>
    <row r="26" spans="1:6" ht="15.75" customHeight="1">
      <c r="A26" s="7" t="s">
        <v>24</v>
      </c>
      <c r="B26" s="11">
        <v>12</v>
      </c>
      <c r="C26" s="8"/>
      <c r="D26" s="8"/>
      <c r="E26" s="8">
        <f t="shared" ref="E26:F26" si="1">E27+E28+E33+E34+E39+E40</f>
        <v>0</v>
      </c>
      <c r="F26" s="8">
        <f t="shared" si="1"/>
        <v>0</v>
      </c>
    </row>
    <row r="27" spans="1:6" ht="17.25" customHeight="1">
      <c r="A27" s="7" t="s">
        <v>25</v>
      </c>
      <c r="B27" s="11">
        <v>13</v>
      </c>
      <c r="C27" s="8"/>
      <c r="D27" s="8"/>
      <c r="E27" s="8">
        <f>C27*E3</f>
        <v>0</v>
      </c>
      <c r="F27" s="8">
        <f>D27*F3</f>
        <v>0</v>
      </c>
    </row>
    <row r="28" spans="1:6">
      <c r="A28" s="12" t="s">
        <v>26</v>
      </c>
      <c r="B28" s="13">
        <v>14</v>
      </c>
      <c r="C28" s="14"/>
      <c r="D28" s="14"/>
      <c r="E28" s="14"/>
      <c r="F28" s="14"/>
    </row>
    <row r="29" spans="1:6">
      <c r="A29" s="16" t="s">
        <v>72</v>
      </c>
      <c r="B29" s="11" t="s">
        <v>52</v>
      </c>
      <c r="C29" s="8"/>
      <c r="D29" s="8"/>
      <c r="E29" s="8">
        <f>C29*E3</f>
        <v>0</v>
      </c>
      <c r="F29" s="8">
        <f>D29*F3</f>
        <v>0</v>
      </c>
    </row>
    <row r="30" spans="1:6">
      <c r="A30" s="16" t="s">
        <v>73</v>
      </c>
      <c r="B30" s="11" t="s">
        <v>53</v>
      </c>
      <c r="C30" s="8"/>
      <c r="D30" s="8"/>
      <c r="E30" s="8">
        <f>C30*E3</f>
        <v>0</v>
      </c>
      <c r="F30" s="8">
        <f>D30*F3</f>
        <v>0</v>
      </c>
    </row>
    <row r="31" spans="1:6">
      <c r="A31" s="16" t="s">
        <v>27</v>
      </c>
      <c r="B31" s="11" t="s">
        <v>54</v>
      </c>
      <c r="C31" s="8"/>
      <c r="D31" s="8"/>
      <c r="E31" s="8"/>
      <c r="F31" s="8"/>
    </row>
    <row r="32" spans="1:6">
      <c r="A32" s="16" t="s">
        <v>28</v>
      </c>
      <c r="B32" s="11" t="s">
        <v>55</v>
      </c>
      <c r="C32" s="8"/>
      <c r="D32" s="8"/>
      <c r="E32" s="8">
        <f>C32*E3</f>
        <v>0</v>
      </c>
      <c r="F32" s="8">
        <f>D32*F3</f>
        <v>0</v>
      </c>
    </row>
    <row r="33" spans="1:6">
      <c r="A33" s="12" t="s">
        <v>29</v>
      </c>
      <c r="B33" s="13">
        <v>15</v>
      </c>
      <c r="C33" s="14"/>
      <c r="D33" s="14"/>
      <c r="E33" s="14"/>
      <c r="F33" s="14"/>
    </row>
    <row r="34" spans="1:6">
      <c r="A34" s="12" t="s">
        <v>30</v>
      </c>
      <c r="B34" s="13">
        <v>16</v>
      </c>
      <c r="C34" s="14"/>
      <c r="D34" s="14"/>
      <c r="E34" s="14">
        <f>SUM(E35:E38)</f>
        <v>0</v>
      </c>
      <c r="F34" s="14">
        <f>SUM(F35:F38)</f>
        <v>0</v>
      </c>
    </row>
    <row r="35" spans="1:6">
      <c r="A35" s="16" t="s">
        <v>31</v>
      </c>
      <c r="B35" s="11" t="s">
        <v>56</v>
      </c>
      <c r="C35" s="8"/>
      <c r="D35" s="8"/>
      <c r="E35" s="8"/>
      <c r="F35" s="8"/>
    </row>
    <row r="36" spans="1:6">
      <c r="A36" s="16" t="s">
        <v>32</v>
      </c>
      <c r="B36" s="11" t="s">
        <v>57</v>
      </c>
      <c r="C36" s="8"/>
      <c r="D36" s="8"/>
      <c r="E36" s="8"/>
      <c r="F36" s="8"/>
    </row>
    <row r="37" spans="1:6">
      <c r="A37" s="16" t="s">
        <v>33</v>
      </c>
      <c r="B37" s="11" t="s">
        <v>58</v>
      </c>
      <c r="C37" s="8"/>
      <c r="D37" s="8"/>
      <c r="E37" s="8"/>
      <c r="F37" s="8"/>
    </row>
    <row r="38" spans="1:6">
      <c r="A38" s="16" t="s">
        <v>34</v>
      </c>
      <c r="B38" s="11" t="s">
        <v>59</v>
      </c>
      <c r="C38" s="8"/>
      <c r="D38" s="8"/>
      <c r="E38" s="8">
        <f>C38*E3</f>
        <v>0</v>
      </c>
      <c r="F38" s="8">
        <f>D38*F3</f>
        <v>0</v>
      </c>
    </row>
    <row r="39" spans="1:6">
      <c r="A39" s="12" t="s">
        <v>35</v>
      </c>
      <c r="B39" s="13" t="s">
        <v>68</v>
      </c>
      <c r="C39" s="14"/>
      <c r="D39" s="14"/>
      <c r="E39" s="14"/>
      <c r="F39" s="14"/>
    </row>
    <row r="40" spans="1:6">
      <c r="A40" s="12" t="s">
        <v>36</v>
      </c>
      <c r="B40" s="13" t="s">
        <v>69</v>
      </c>
      <c r="C40" s="14"/>
      <c r="D40" s="14"/>
      <c r="E40" s="14">
        <f>C40*E3</f>
        <v>0</v>
      </c>
      <c r="F40" s="14">
        <f>D40*F3</f>
        <v>0</v>
      </c>
    </row>
    <row r="41" spans="1:6" ht="45">
      <c r="A41" s="10" t="s">
        <v>37</v>
      </c>
      <c r="B41" s="11" t="s">
        <v>70</v>
      </c>
      <c r="C41" s="8"/>
      <c r="D41" s="8"/>
      <c r="E41" s="8"/>
      <c r="F41" s="8"/>
    </row>
    <row r="43" spans="1:6">
      <c r="C43" s="15"/>
    </row>
  </sheetData>
  <mergeCells count="4">
    <mergeCell ref="A3:C3"/>
    <mergeCell ref="A4:C4"/>
    <mergeCell ref="C6:D6"/>
    <mergeCell ref="E6:F6"/>
  </mergeCells>
  <pageMargins left="0.7" right="0.7" top="0.75" bottom="0.75" header="0.3" footer="0.3"/>
  <pageSetup paperSize="9" scale="88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2:F42"/>
  <sheetViews>
    <sheetView tabSelected="1" zoomScaleSheetLayoutView="100" workbookViewId="0">
      <selection activeCell="H18" sqref="H18"/>
    </sheetView>
  </sheetViews>
  <sheetFormatPr defaultRowHeight="15"/>
  <cols>
    <col min="1" max="1" width="46.42578125" style="2" customWidth="1"/>
    <col min="2" max="2" width="10" style="2" customWidth="1"/>
    <col min="3" max="3" width="13.85546875" style="2" customWidth="1"/>
    <col min="4" max="4" width="14" style="2" customWidth="1"/>
    <col min="5" max="5" width="9.140625" style="2"/>
    <col min="6" max="6" width="12" style="2" bestFit="1" customWidth="1"/>
    <col min="7" max="16384" width="9.140625" style="2"/>
  </cols>
  <sheetData>
    <row r="2" spans="1:6">
      <c r="C2" s="2" t="s">
        <v>106</v>
      </c>
    </row>
    <row r="3" spans="1:6">
      <c r="A3" s="30" t="s">
        <v>41</v>
      </c>
      <c r="B3" s="30"/>
      <c r="C3" s="30"/>
      <c r="D3" s="21">
        <v>0.86699999999999999</v>
      </c>
    </row>
    <row r="4" spans="1:6">
      <c r="A4" s="30" t="s">
        <v>89</v>
      </c>
      <c r="B4" s="30"/>
      <c r="C4" s="30"/>
    </row>
    <row r="5" spans="1:6">
      <c r="A5" s="3"/>
      <c r="C5"/>
      <c r="D5"/>
    </row>
    <row r="6" spans="1:6" ht="45">
      <c r="A6" s="6" t="s">
        <v>43</v>
      </c>
      <c r="B6" s="6" t="s">
        <v>44</v>
      </c>
      <c r="C6" s="4" t="s">
        <v>94</v>
      </c>
      <c r="D6" s="4" t="s">
        <v>79</v>
      </c>
    </row>
    <row r="7" spans="1:6">
      <c r="A7" s="5"/>
      <c r="B7" s="5"/>
      <c r="C7" s="6">
        <v>1</v>
      </c>
      <c r="D7" s="24">
        <v>4</v>
      </c>
    </row>
    <row r="8" spans="1:6">
      <c r="A8" s="7" t="s">
        <v>7</v>
      </c>
      <c r="B8" s="11">
        <v>1</v>
      </c>
      <c r="C8" s="9"/>
      <c r="D8" s="25"/>
    </row>
    <row r="9" spans="1:6">
      <c r="A9" s="7" t="s">
        <v>8</v>
      </c>
      <c r="B9" s="11">
        <v>2</v>
      </c>
      <c r="C9" s="9">
        <v>3712</v>
      </c>
      <c r="D9" s="9">
        <f>C9*D3</f>
        <v>3218.3040000000001</v>
      </c>
      <c r="F9" s="15"/>
    </row>
    <row r="10" spans="1:6">
      <c r="A10" s="7" t="s">
        <v>9</v>
      </c>
      <c r="B10" s="11">
        <v>3</v>
      </c>
      <c r="C10" s="17"/>
      <c r="D10" s="17"/>
    </row>
    <row r="11" spans="1:6">
      <c r="A11" s="7" t="s">
        <v>10</v>
      </c>
      <c r="B11" s="11">
        <v>4</v>
      </c>
      <c r="C11" s="22">
        <v>-287</v>
      </c>
      <c r="D11" s="22">
        <f>C11*D3</f>
        <v>-248.82900000000001</v>
      </c>
    </row>
    <row r="12" spans="1:6">
      <c r="A12" s="7" t="s">
        <v>11</v>
      </c>
      <c r="B12" s="11">
        <v>5</v>
      </c>
      <c r="C12" s="9">
        <v>3425</v>
      </c>
      <c r="D12" s="9">
        <f>SUM(D8:D11)</f>
        <v>2969.4749999999999</v>
      </c>
    </row>
    <row r="13" spans="1:6">
      <c r="A13" s="12" t="s">
        <v>12</v>
      </c>
      <c r="B13" s="13">
        <v>6</v>
      </c>
      <c r="C13" s="14">
        <v>0</v>
      </c>
      <c r="D13" s="14">
        <v>0</v>
      </c>
    </row>
    <row r="14" spans="1:6">
      <c r="A14" s="7" t="s">
        <v>13</v>
      </c>
      <c r="B14" s="11">
        <v>7</v>
      </c>
      <c r="C14" s="9"/>
      <c r="D14" s="9"/>
    </row>
    <row r="15" spans="1:6">
      <c r="A15" s="12" t="s">
        <v>14</v>
      </c>
      <c r="B15" s="13">
        <v>8</v>
      </c>
      <c r="C15" s="14">
        <v>3425</v>
      </c>
      <c r="D15" s="14">
        <f>D12</f>
        <v>2969.4749999999999</v>
      </c>
    </row>
    <row r="16" spans="1:6">
      <c r="A16" s="16" t="s">
        <v>15</v>
      </c>
      <c r="B16" s="11" t="s">
        <v>46</v>
      </c>
      <c r="C16" s="8"/>
      <c r="D16" s="8">
        <f>C16*D3</f>
        <v>0</v>
      </c>
    </row>
    <row r="17" spans="1:4">
      <c r="A17" s="16" t="s">
        <v>16</v>
      </c>
      <c r="B17" s="11" t="s">
        <v>47</v>
      </c>
      <c r="C17" s="8">
        <v>3425</v>
      </c>
      <c r="D17" s="8">
        <f>C17*D3</f>
        <v>2969.4749999999999</v>
      </c>
    </row>
    <row r="18" spans="1:4" ht="30">
      <c r="A18" s="16" t="s">
        <v>45</v>
      </c>
      <c r="B18" s="11" t="s">
        <v>48</v>
      </c>
      <c r="C18" s="8"/>
      <c r="D18" s="8"/>
    </row>
    <row r="19" spans="1:4">
      <c r="A19" s="12" t="s">
        <v>18</v>
      </c>
      <c r="B19" s="13">
        <v>9</v>
      </c>
      <c r="C19" s="14"/>
      <c r="D19" s="14">
        <f>SUM(D20:D22)</f>
        <v>0</v>
      </c>
    </row>
    <row r="20" spans="1:4">
      <c r="A20" s="7" t="s">
        <v>19</v>
      </c>
      <c r="B20" s="11" t="s">
        <v>49</v>
      </c>
      <c r="C20" s="8"/>
      <c r="D20" s="8"/>
    </row>
    <row r="21" spans="1:4">
      <c r="A21" s="7" t="s">
        <v>20</v>
      </c>
      <c r="B21" s="11" t="s">
        <v>50</v>
      </c>
      <c r="C21" s="8"/>
      <c r="D21" s="8"/>
    </row>
    <row r="22" spans="1:4">
      <c r="A22" s="7" t="s">
        <v>21</v>
      </c>
      <c r="B22" s="11" t="s">
        <v>51</v>
      </c>
      <c r="C22" s="8"/>
      <c r="D22" s="8"/>
    </row>
    <row r="23" spans="1:4">
      <c r="A23" s="7" t="s">
        <v>22</v>
      </c>
      <c r="B23" s="11">
        <v>10</v>
      </c>
      <c r="C23" s="8"/>
      <c r="D23" s="8">
        <f>C23*D3</f>
        <v>0</v>
      </c>
    </row>
    <row r="24" spans="1:4">
      <c r="A24" s="7" t="s">
        <v>23</v>
      </c>
      <c r="B24" s="11">
        <v>11</v>
      </c>
      <c r="C24" s="8"/>
      <c r="D24" s="8"/>
    </row>
    <row r="25" spans="1:4" ht="15.75" customHeight="1">
      <c r="A25" s="7" t="s">
        <v>24</v>
      </c>
      <c r="B25" s="11">
        <v>12</v>
      </c>
      <c r="C25" s="8">
        <v>3425</v>
      </c>
      <c r="D25" s="8">
        <f>D26+D27+D32+D33+D38+D39</f>
        <v>2969.4749999999999</v>
      </c>
    </row>
    <row r="26" spans="1:4" ht="15" customHeight="1">
      <c r="A26" s="7" t="s">
        <v>25</v>
      </c>
      <c r="B26" s="11">
        <v>13</v>
      </c>
      <c r="C26" s="8"/>
      <c r="D26" s="8">
        <f>C26*D3</f>
        <v>0</v>
      </c>
    </row>
    <row r="27" spans="1:4">
      <c r="A27" s="12" t="s">
        <v>26</v>
      </c>
      <c r="B27" s="13">
        <v>14</v>
      </c>
      <c r="C27" s="14">
        <f>SUM(C28:C31)</f>
        <v>0</v>
      </c>
      <c r="D27" s="14">
        <f>SUM(D28:D31)</f>
        <v>0</v>
      </c>
    </row>
    <row r="28" spans="1:4">
      <c r="A28" s="7" t="s">
        <v>72</v>
      </c>
      <c r="B28" s="11" t="s">
        <v>52</v>
      </c>
      <c r="C28" s="8"/>
      <c r="D28" s="8">
        <f>C28*D3</f>
        <v>0</v>
      </c>
    </row>
    <row r="29" spans="1:4">
      <c r="A29" s="7" t="s">
        <v>73</v>
      </c>
      <c r="B29" s="11" t="s">
        <v>53</v>
      </c>
      <c r="C29" s="8">
        <v>0</v>
      </c>
      <c r="D29" s="8">
        <f>C29*D3</f>
        <v>0</v>
      </c>
    </row>
    <row r="30" spans="1:4">
      <c r="A30" s="7" t="s">
        <v>27</v>
      </c>
      <c r="B30" s="11" t="s">
        <v>54</v>
      </c>
      <c r="C30" s="8"/>
      <c r="D30" s="8"/>
    </row>
    <row r="31" spans="1:4">
      <c r="A31" s="7" t="s">
        <v>28</v>
      </c>
      <c r="B31" s="11" t="s">
        <v>55</v>
      </c>
      <c r="C31" s="8"/>
      <c r="D31" s="8">
        <f>C31*D3</f>
        <v>0</v>
      </c>
    </row>
    <row r="32" spans="1:4">
      <c r="A32" s="12" t="s">
        <v>29</v>
      </c>
      <c r="B32" s="13">
        <v>15</v>
      </c>
      <c r="C32" s="14"/>
      <c r="D32" s="14"/>
    </row>
    <row r="33" spans="1:4">
      <c r="A33" s="12" t="s">
        <v>30</v>
      </c>
      <c r="B33" s="13">
        <v>16</v>
      </c>
      <c r="C33" s="14">
        <f>SUM(C34:C37)</f>
        <v>0</v>
      </c>
      <c r="D33" s="14">
        <f>SUM(D34:D37)</f>
        <v>0</v>
      </c>
    </row>
    <row r="34" spans="1:4">
      <c r="A34" s="7" t="s">
        <v>31</v>
      </c>
      <c r="B34" s="11" t="s">
        <v>56</v>
      </c>
      <c r="C34" s="8"/>
      <c r="D34" s="8"/>
    </row>
    <row r="35" spans="1:4">
      <c r="A35" s="7" t="s">
        <v>32</v>
      </c>
      <c r="B35" s="11" t="s">
        <v>57</v>
      </c>
      <c r="C35" s="8"/>
      <c r="D35" s="8"/>
    </row>
    <row r="36" spans="1:4">
      <c r="A36" s="7" t="s">
        <v>33</v>
      </c>
      <c r="B36" s="11" t="s">
        <v>58</v>
      </c>
      <c r="C36" s="8"/>
      <c r="D36" s="8"/>
    </row>
    <row r="37" spans="1:4">
      <c r="A37" s="7" t="s">
        <v>34</v>
      </c>
      <c r="B37" s="11" t="s">
        <v>59</v>
      </c>
      <c r="C37" s="8"/>
      <c r="D37" s="8">
        <f>C37*D3</f>
        <v>0</v>
      </c>
    </row>
    <row r="38" spans="1:4">
      <c r="A38" s="12" t="s">
        <v>35</v>
      </c>
      <c r="B38" s="13" t="s">
        <v>68</v>
      </c>
      <c r="C38" s="14"/>
      <c r="D38" s="14"/>
    </row>
    <row r="39" spans="1:4">
      <c r="A39" s="12" t="s">
        <v>36</v>
      </c>
      <c r="B39" s="13" t="s">
        <v>69</v>
      </c>
      <c r="C39" s="14">
        <v>3425</v>
      </c>
      <c r="D39" s="14">
        <f>C39*D3</f>
        <v>2969.4749999999999</v>
      </c>
    </row>
    <row r="40" spans="1:4" ht="45">
      <c r="A40" s="10" t="s">
        <v>37</v>
      </c>
      <c r="B40" s="11" t="s">
        <v>70</v>
      </c>
      <c r="C40" s="8"/>
      <c r="D40" s="8"/>
    </row>
    <row r="42" spans="1:4">
      <c r="C42" s="15"/>
    </row>
  </sheetData>
  <mergeCells count="2">
    <mergeCell ref="A3:C3"/>
    <mergeCell ref="A4:C4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2:F42"/>
  <sheetViews>
    <sheetView zoomScaleSheetLayoutView="100" workbookViewId="0">
      <selection activeCell="F13" sqref="F13"/>
    </sheetView>
  </sheetViews>
  <sheetFormatPr defaultRowHeight="15"/>
  <cols>
    <col min="1" max="1" width="44" style="2" customWidth="1"/>
    <col min="2" max="2" width="10.7109375" style="2" customWidth="1"/>
    <col min="3" max="3" width="15.140625" style="2" customWidth="1"/>
    <col min="4" max="4" width="16.140625" style="2" customWidth="1"/>
    <col min="5" max="5" width="9.140625" style="2"/>
    <col min="6" max="6" width="12" style="2" bestFit="1" customWidth="1"/>
    <col min="7" max="16384" width="9.140625" style="2"/>
  </cols>
  <sheetData>
    <row r="2" spans="1:6">
      <c r="C2" s="2" t="s">
        <v>104</v>
      </c>
    </row>
    <row r="3" spans="1:6">
      <c r="A3" s="30" t="s">
        <v>41</v>
      </c>
      <c r="B3" s="30"/>
      <c r="C3" s="30"/>
      <c r="D3" s="21">
        <v>1.1539999999999999</v>
      </c>
    </row>
    <row r="4" spans="1:6">
      <c r="A4" s="30" t="s">
        <v>97</v>
      </c>
      <c r="B4" s="30"/>
      <c r="C4" s="30"/>
    </row>
    <row r="5" spans="1:6">
      <c r="A5" s="3"/>
      <c r="C5"/>
      <c r="D5"/>
    </row>
    <row r="6" spans="1:6" ht="45">
      <c r="A6" s="6" t="s">
        <v>43</v>
      </c>
      <c r="B6" s="6" t="s">
        <v>44</v>
      </c>
      <c r="C6" s="4" t="s">
        <v>98</v>
      </c>
      <c r="D6" s="4" t="s">
        <v>99</v>
      </c>
    </row>
    <row r="7" spans="1:6">
      <c r="A7" s="5"/>
      <c r="B7" s="5"/>
      <c r="C7" s="6">
        <v>1</v>
      </c>
      <c r="D7" s="24">
        <v>4</v>
      </c>
    </row>
    <row r="8" spans="1:6">
      <c r="A8" s="7" t="s">
        <v>7</v>
      </c>
      <c r="B8" s="11">
        <v>1</v>
      </c>
      <c r="C8" s="9"/>
      <c r="D8" s="25"/>
    </row>
    <row r="9" spans="1:6">
      <c r="A9" s="7" t="s">
        <v>8</v>
      </c>
      <c r="B9" s="11">
        <v>2</v>
      </c>
      <c r="C9" s="9">
        <v>2830</v>
      </c>
      <c r="D9" s="9">
        <f>C9*D3</f>
        <v>3265.8199999999997</v>
      </c>
      <c r="F9" s="15"/>
    </row>
    <row r="10" spans="1:6">
      <c r="A10" s="7" t="s">
        <v>9</v>
      </c>
      <c r="B10" s="11">
        <v>3</v>
      </c>
      <c r="C10" s="17"/>
      <c r="D10" s="17"/>
    </row>
    <row r="11" spans="1:6">
      <c r="A11" s="7" t="s">
        <v>10</v>
      </c>
      <c r="B11" s="11">
        <v>4</v>
      </c>
      <c r="C11" s="22"/>
      <c r="D11" s="22">
        <f>C11*D3</f>
        <v>0</v>
      </c>
    </row>
    <row r="12" spans="1:6">
      <c r="A12" s="7" t="s">
        <v>11</v>
      </c>
      <c r="B12" s="11">
        <v>5</v>
      </c>
      <c r="C12" s="9">
        <f>SUM(C8:C11)</f>
        <v>2830</v>
      </c>
      <c r="D12" s="9">
        <f>SUM(D8:D11)</f>
        <v>3265.8199999999997</v>
      </c>
    </row>
    <row r="13" spans="1:6">
      <c r="A13" s="12" t="s">
        <v>12</v>
      </c>
      <c r="B13" s="13">
        <v>6</v>
      </c>
      <c r="C13" s="14">
        <v>0</v>
      </c>
      <c r="D13" s="14">
        <v>0</v>
      </c>
    </row>
    <row r="14" spans="1:6">
      <c r="A14" s="7" t="s">
        <v>13</v>
      </c>
      <c r="B14" s="11">
        <v>7</v>
      </c>
      <c r="C14" s="9"/>
      <c r="D14" s="9"/>
    </row>
    <row r="15" spans="1:6">
      <c r="A15" s="12" t="s">
        <v>14</v>
      </c>
      <c r="B15" s="13">
        <v>8</v>
      </c>
      <c r="C15" s="14">
        <v>-283</v>
      </c>
      <c r="D15" s="14">
        <f>D12</f>
        <v>3265.8199999999997</v>
      </c>
    </row>
    <row r="16" spans="1:6">
      <c r="A16" s="16" t="s">
        <v>15</v>
      </c>
      <c r="B16" s="11" t="s">
        <v>46</v>
      </c>
      <c r="C16" s="8"/>
      <c r="D16" s="8">
        <f>C16*D3</f>
        <v>0</v>
      </c>
    </row>
    <row r="17" spans="1:4">
      <c r="A17" s="16" t="s">
        <v>16</v>
      </c>
      <c r="B17" s="11" t="s">
        <v>47</v>
      </c>
      <c r="C17" s="8">
        <v>-283</v>
      </c>
      <c r="D17" s="8">
        <f>C17*D3</f>
        <v>-326.58199999999999</v>
      </c>
    </row>
    <row r="18" spans="1:4" ht="30">
      <c r="A18" s="16" t="s">
        <v>45</v>
      </c>
      <c r="B18" s="11" t="s">
        <v>48</v>
      </c>
      <c r="C18" s="8"/>
      <c r="D18" s="8"/>
    </row>
    <row r="19" spans="1:4">
      <c r="A19" s="12" t="s">
        <v>18</v>
      </c>
      <c r="B19" s="13">
        <v>9</v>
      </c>
      <c r="C19" s="14"/>
      <c r="D19" s="14">
        <f>SUM(D20:D22)</f>
        <v>0</v>
      </c>
    </row>
    <row r="20" spans="1:4">
      <c r="A20" s="7" t="s">
        <v>19</v>
      </c>
      <c r="B20" s="11" t="s">
        <v>49</v>
      </c>
      <c r="C20" s="8"/>
      <c r="D20" s="8"/>
    </row>
    <row r="21" spans="1:4">
      <c r="A21" s="7" t="s">
        <v>20</v>
      </c>
      <c r="B21" s="11" t="s">
        <v>50</v>
      </c>
      <c r="C21" s="8"/>
      <c r="D21" s="8"/>
    </row>
    <row r="22" spans="1:4">
      <c r="A22" s="7" t="s">
        <v>21</v>
      </c>
      <c r="B22" s="11" t="s">
        <v>51</v>
      </c>
      <c r="C22" s="8"/>
      <c r="D22" s="8"/>
    </row>
    <row r="23" spans="1:4">
      <c r="A23" s="7" t="s">
        <v>22</v>
      </c>
      <c r="B23" s="11">
        <v>10</v>
      </c>
      <c r="C23" s="8"/>
      <c r="D23" s="8">
        <f>C23*D3</f>
        <v>0</v>
      </c>
    </row>
    <row r="24" spans="1:4">
      <c r="A24" s="7" t="s">
        <v>23</v>
      </c>
      <c r="B24" s="11">
        <v>11</v>
      </c>
      <c r="C24" s="8"/>
      <c r="D24" s="8"/>
    </row>
    <row r="25" spans="1:4" ht="15.75" customHeight="1">
      <c r="A25" s="7" t="s">
        <v>24</v>
      </c>
      <c r="B25" s="11">
        <v>12</v>
      </c>
      <c r="C25" s="8">
        <v>2803</v>
      </c>
      <c r="D25" s="8">
        <f>D26+D27+D32+D33+D38+D39</f>
        <v>2403.7819999999997</v>
      </c>
    </row>
    <row r="26" spans="1:4" ht="15" customHeight="1">
      <c r="A26" s="7" t="s">
        <v>25</v>
      </c>
      <c r="B26" s="11">
        <v>13</v>
      </c>
      <c r="C26" s="8"/>
      <c r="D26" s="8">
        <f>C26*D3</f>
        <v>0</v>
      </c>
    </row>
    <row r="27" spans="1:4">
      <c r="A27" s="12" t="s">
        <v>26</v>
      </c>
      <c r="B27" s="13">
        <v>14</v>
      </c>
      <c r="C27" s="14">
        <f>SUM(C28:C31)</f>
        <v>0</v>
      </c>
      <c r="D27" s="14">
        <f>SUM(D28:D31)</f>
        <v>0</v>
      </c>
    </row>
    <row r="28" spans="1:4">
      <c r="A28" s="7" t="s">
        <v>72</v>
      </c>
      <c r="B28" s="11" t="s">
        <v>52</v>
      </c>
      <c r="C28" s="8"/>
      <c r="D28" s="8">
        <f>C28*D3</f>
        <v>0</v>
      </c>
    </row>
    <row r="29" spans="1:4">
      <c r="A29" s="7" t="s">
        <v>73</v>
      </c>
      <c r="B29" s="11" t="s">
        <v>53</v>
      </c>
      <c r="C29" s="8"/>
      <c r="D29" s="8">
        <f>C29*D3</f>
        <v>0</v>
      </c>
    </row>
    <row r="30" spans="1:4">
      <c r="A30" s="7" t="s">
        <v>27</v>
      </c>
      <c r="B30" s="11" t="s">
        <v>54</v>
      </c>
      <c r="C30" s="8"/>
      <c r="D30" s="8"/>
    </row>
    <row r="31" spans="1:4">
      <c r="A31" s="7" t="s">
        <v>28</v>
      </c>
      <c r="B31" s="11" t="s">
        <v>55</v>
      </c>
      <c r="C31" s="8"/>
      <c r="D31" s="8">
        <f>C31*D3</f>
        <v>0</v>
      </c>
    </row>
    <row r="32" spans="1:4">
      <c r="A32" s="12" t="s">
        <v>29</v>
      </c>
      <c r="B32" s="13">
        <v>15</v>
      </c>
      <c r="C32" s="14"/>
      <c r="D32" s="14"/>
    </row>
    <row r="33" spans="1:4">
      <c r="A33" s="12" t="s">
        <v>30</v>
      </c>
      <c r="B33" s="13">
        <v>16</v>
      </c>
      <c r="C33" s="14">
        <f>SUM(C34:C37)</f>
        <v>0</v>
      </c>
      <c r="D33" s="14">
        <f>SUM(D34:D37)</f>
        <v>0</v>
      </c>
    </row>
    <row r="34" spans="1:4">
      <c r="A34" s="7" t="s">
        <v>31</v>
      </c>
      <c r="B34" s="11" t="s">
        <v>56</v>
      </c>
      <c r="C34" s="8"/>
      <c r="D34" s="8"/>
    </row>
    <row r="35" spans="1:4">
      <c r="A35" s="7" t="s">
        <v>32</v>
      </c>
      <c r="B35" s="11" t="s">
        <v>57</v>
      </c>
      <c r="C35" s="8"/>
      <c r="D35" s="8"/>
    </row>
    <row r="36" spans="1:4">
      <c r="A36" s="7" t="s">
        <v>33</v>
      </c>
      <c r="B36" s="11" t="s">
        <v>58</v>
      </c>
      <c r="C36" s="8"/>
      <c r="D36" s="8"/>
    </row>
    <row r="37" spans="1:4">
      <c r="A37" s="7" t="s">
        <v>34</v>
      </c>
      <c r="B37" s="11" t="s">
        <v>59</v>
      </c>
      <c r="C37" s="8"/>
      <c r="D37" s="8">
        <f>C37*D3</f>
        <v>0</v>
      </c>
    </row>
    <row r="38" spans="1:4">
      <c r="A38" s="12" t="s">
        <v>35</v>
      </c>
      <c r="B38" s="13" t="s">
        <v>68</v>
      </c>
      <c r="C38" s="14"/>
      <c r="D38" s="14"/>
    </row>
    <row r="39" spans="1:4">
      <c r="A39" s="12" t="s">
        <v>36</v>
      </c>
      <c r="B39" s="13" t="s">
        <v>69</v>
      </c>
      <c r="C39" s="14">
        <v>2083</v>
      </c>
      <c r="D39" s="14">
        <f>C39*D3</f>
        <v>2403.7819999999997</v>
      </c>
    </row>
    <row r="40" spans="1:4" ht="45">
      <c r="A40" s="10" t="s">
        <v>37</v>
      </c>
      <c r="B40" s="11" t="s">
        <v>70</v>
      </c>
      <c r="C40" s="8"/>
      <c r="D40" s="8"/>
    </row>
    <row r="42" spans="1:4">
      <c r="C42" s="15"/>
    </row>
  </sheetData>
  <mergeCells count="2">
    <mergeCell ref="A3:C3"/>
    <mergeCell ref="A4:C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60</vt:i4>
      </vt:variant>
    </vt:vector>
  </HeadingPairs>
  <TitlesOfParts>
    <vt:vector size="66" baseType="lpstr">
      <vt:lpstr>ТЭБ_Снежное</vt:lpstr>
      <vt:lpstr>Тепло</vt:lpstr>
      <vt:lpstr>Электро</vt:lpstr>
      <vt:lpstr>Нефтепродукты</vt:lpstr>
      <vt:lpstr>Уголь</vt:lpstr>
      <vt:lpstr>Газ</vt:lpstr>
      <vt:lpstr>ТЭБ_Снежное!sub_11001</vt:lpstr>
      <vt:lpstr>ТЭБ_Снежное!sub_110111</vt:lpstr>
      <vt:lpstr>ТЭБ_Снежное!sub_110222</vt:lpstr>
      <vt:lpstr>ТЭБ_Снежное!sub_11101</vt:lpstr>
      <vt:lpstr>ТЭБ_Снежное!sub_11102</vt:lpstr>
      <vt:lpstr>ТЭБ_Снежное!sub_11103</vt:lpstr>
      <vt:lpstr>ТЭБ_Снежное!sub_11104</vt:lpstr>
      <vt:lpstr>ТЭБ_Снежное!sub_11105</vt:lpstr>
      <vt:lpstr>ТЭБ_Снежное!sub_11106</vt:lpstr>
      <vt:lpstr>ТЭБ_Снежное!sub_11107</vt:lpstr>
      <vt:lpstr>ТЭБ_Снежное!sub_11108</vt:lpstr>
      <vt:lpstr>ТЭБ_Снежное!sub_11109</vt:lpstr>
      <vt:lpstr>ТЭБ_Снежное!sub_11110</vt:lpstr>
      <vt:lpstr>ТЭБ_Снежное!sub_11111</vt:lpstr>
      <vt:lpstr>ТЭБ_Снежное!sub_11112</vt:lpstr>
      <vt:lpstr>ТЭБ_Снежное!sub_11113</vt:lpstr>
      <vt:lpstr>ТЭБ_Снежное!sub_11114</vt:lpstr>
      <vt:lpstr>ТЭБ_Снежное!sub_111141</vt:lpstr>
      <vt:lpstr>ТЭБ_Снежное!sub_11115</vt:lpstr>
      <vt:lpstr>ТЭБ_Снежное!sub_11116</vt:lpstr>
      <vt:lpstr>ТЭБ_Снежное!sub_111161</vt:lpstr>
      <vt:lpstr>ТЭБ_Снежное!sub_111162</vt:lpstr>
      <vt:lpstr>ТЭБ_Снежное!sub_111163</vt:lpstr>
      <vt:lpstr>ТЭБ_Снежное!sub_111164</vt:lpstr>
      <vt:lpstr>ТЭБ_Снежное!sub_11117</vt:lpstr>
      <vt:lpstr>ТЭБ_Снежное!sub_11118</vt:lpstr>
      <vt:lpstr>ТЭБ_Снежное!sub_11119</vt:lpstr>
      <vt:lpstr>ТЭБ_Снежное!sub_11181</vt:lpstr>
      <vt:lpstr>ТЭБ_Снежное!sub_11182</vt:lpstr>
      <vt:lpstr>ТЭБ_Снежное!sub_11183</vt:lpstr>
      <vt:lpstr>ТЭБ_Снежное!sub_11191</vt:lpstr>
      <vt:lpstr>ТЭБ_Снежное!sub_11192</vt:lpstr>
      <vt:lpstr>ТЭБ_Снежное!sub_11193</vt:lpstr>
      <vt:lpstr>Тепло!sub_12001</vt:lpstr>
      <vt:lpstr>Тепло!sub_12002</vt:lpstr>
      <vt:lpstr>Тепло!sub_12003</vt:lpstr>
      <vt:lpstr>Тепло!sub_12004</vt:lpstr>
      <vt:lpstr>Тепло!sub_12005</vt:lpstr>
      <vt:lpstr>Тепло!sub_12006</vt:lpstr>
      <vt:lpstr>Тепло!sub_12007</vt:lpstr>
      <vt:lpstr>Тепло!sub_12008</vt:lpstr>
      <vt:lpstr>Тепло!sub_12009</vt:lpstr>
      <vt:lpstr>Тепло!sub_12010</vt:lpstr>
      <vt:lpstr>Тепло!sub_12011</vt:lpstr>
      <vt:lpstr>Тепло!sub_12012</vt:lpstr>
      <vt:lpstr>Тепло!sub_12013</vt:lpstr>
      <vt:lpstr>Тепло!sub_12014</vt:lpstr>
      <vt:lpstr>Тепло!sub_12015</vt:lpstr>
      <vt:lpstr>Тепло!sub_12016</vt:lpstr>
      <vt:lpstr>Тепло!sub_12081</vt:lpstr>
      <vt:lpstr>Тепло!sub_12082</vt:lpstr>
      <vt:lpstr>Тепло!sub_12083</vt:lpstr>
      <vt:lpstr>Тепло!sub_12091</vt:lpstr>
      <vt:lpstr>Тепло!sub_12092</vt:lpstr>
      <vt:lpstr>Тепло!sub_12093</vt:lpstr>
      <vt:lpstr>Тепло!sub_12141</vt:lpstr>
      <vt:lpstr>Тепло!sub_12161</vt:lpstr>
      <vt:lpstr>Тепло!sub_12162</vt:lpstr>
      <vt:lpstr>Тепло!sub_12163</vt:lpstr>
      <vt:lpstr>Тепло!sub_12164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2022-09-29T05:33:33Z</dcterms:modified>
</cp:coreProperties>
</file>