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5"/>
  </bookViews>
  <sheets>
    <sheet name="ТЭБ_Снежное  6" sheetId="1" r:id="rId1"/>
    <sheet name=" Тепло 5" sheetId="2" r:id="rId2"/>
    <sheet name="Электро 4" sheetId="3" r:id="rId3"/>
    <sheet name="Нефтепродукты 2" sheetId="4" r:id="rId4"/>
    <sheet name="Уголь 1" sheetId="5" r:id="rId5"/>
    <sheet name="Газ 3" sheetId="6" r:id="rId6"/>
  </sheets>
  <definedNames>
    <definedName name="sub_11001" localSheetId="0">'ТЭБ_Снежное  6'!$A$7</definedName>
    <definedName name="sub_110111" localSheetId="0">'ТЭБ_Снежное  6'!$A$43</definedName>
    <definedName name="sub_110222" localSheetId="0">'ТЭБ_Снежное  6'!$A$45</definedName>
    <definedName name="sub_11101" localSheetId="0">'ТЭБ_Снежное  6'!$A$9</definedName>
    <definedName name="sub_11102" localSheetId="0">'ТЭБ_Снежное  6'!$A$10</definedName>
    <definedName name="sub_11103" localSheetId="0">'ТЭБ_Снежное  6'!$A$11</definedName>
    <definedName name="sub_11104" localSheetId="0">'ТЭБ_Снежное  6'!$A$12</definedName>
    <definedName name="sub_11105" localSheetId="0">'ТЭБ_Снежное  6'!$A$13</definedName>
    <definedName name="sub_11106" localSheetId="0">'ТЭБ_Снежное  6'!$A$14</definedName>
    <definedName name="sub_11107" localSheetId="0">'ТЭБ_Снежное  6'!$A$15</definedName>
    <definedName name="sub_11108" localSheetId="0">'ТЭБ_Снежное  6'!$A$16</definedName>
    <definedName name="sub_11109" localSheetId="0">'ТЭБ_Снежное  6'!$A$20</definedName>
    <definedName name="sub_11110" localSheetId="0">'ТЭБ_Снежное  6'!$A$24</definedName>
    <definedName name="sub_11111" localSheetId="0">'ТЭБ_Снежное  6'!$A$25</definedName>
    <definedName name="sub_11112" localSheetId="0">'ТЭБ_Снежное  6'!$A$26</definedName>
    <definedName name="sub_11113" localSheetId="0">'ТЭБ_Снежное  6'!$A$27</definedName>
    <definedName name="sub_11114" localSheetId="0">'ТЭБ_Снежное  6'!$A$28</definedName>
    <definedName name="sub_111141" localSheetId="0">'ТЭБ_Снежное  6'!$A$29</definedName>
    <definedName name="sub_11115" localSheetId="0">'ТЭБ_Снежное  6'!$A$33</definedName>
    <definedName name="sub_11116" localSheetId="0">'ТЭБ_Снежное  6'!$A$34</definedName>
    <definedName name="sub_111161" localSheetId="0">'ТЭБ_Снежное  6'!$A$35</definedName>
    <definedName name="sub_111162" localSheetId="0">'ТЭБ_Снежное  6'!$A$36</definedName>
    <definedName name="sub_111163" localSheetId="0">'ТЭБ_Снежное  6'!$A$37</definedName>
    <definedName name="sub_111164" localSheetId="0">'ТЭБ_Снежное  6'!$A$38</definedName>
    <definedName name="sub_11117" localSheetId="0">'ТЭБ_Снежное  6'!$A$39</definedName>
    <definedName name="sub_11118" localSheetId="0">'ТЭБ_Снежное  6'!$A$40</definedName>
    <definedName name="sub_11119" localSheetId="0">'ТЭБ_Снежное  6'!$A$41</definedName>
    <definedName name="sub_11181" localSheetId="0">'ТЭБ_Снежное  6'!$A$17</definedName>
    <definedName name="sub_11182" localSheetId="0">'ТЭБ_Снежное  6'!$A$18</definedName>
    <definedName name="sub_11183" localSheetId="0">'ТЭБ_Снежное  6'!$A$19</definedName>
    <definedName name="sub_11191" localSheetId="0">'ТЭБ_Снежное  6'!$A$21</definedName>
    <definedName name="sub_11192" localSheetId="0">'ТЭБ_Снежное  6'!$A$22</definedName>
    <definedName name="sub_11193" localSheetId="0">'ТЭБ_Снежное  6'!$A$23</definedName>
    <definedName name="sub_12001" localSheetId="1">' Тепло 5'!$A$11</definedName>
    <definedName name="sub_12002" localSheetId="1">' Тепло 5'!$A$12</definedName>
    <definedName name="sub_12003" localSheetId="1">' Тепло 5'!$A$13</definedName>
    <definedName name="sub_12004" localSheetId="1">' Тепло 5'!$A$14</definedName>
    <definedName name="sub_12005" localSheetId="1">' Тепло 5'!$A$15</definedName>
    <definedName name="sub_12006" localSheetId="1">' Тепло 5'!$A$16</definedName>
    <definedName name="sub_12007" localSheetId="1">' Тепло 5'!$A$17</definedName>
    <definedName name="sub_12008" localSheetId="1">' Тепло 5'!$A$18</definedName>
    <definedName name="sub_12009" localSheetId="1">' Тепло 5'!$A$22</definedName>
    <definedName name="sub_12010" localSheetId="1">' Тепло 5'!$A$26</definedName>
    <definedName name="sub_12011" localSheetId="1">' Тепло 5'!$A$27</definedName>
    <definedName name="sub_12012" localSheetId="1">' Тепло 5'!$A$28</definedName>
    <definedName name="sub_12013" localSheetId="1">' Тепло 5'!$A$29</definedName>
    <definedName name="sub_12014" localSheetId="1">' Тепло 5'!$A$30</definedName>
    <definedName name="sub_12015" localSheetId="1">' Тепло 5'!$A$35</definedName>
    <definedName name="sub_12016" localSheetId="1">' Тепло 5'!$A$36</definedName>
    <definedName name="sub_12081" localSheetId="1">' Тепло 5'!$A$19</definedName>
    <definedName name="sub_12082" localSheetId="1">' Тепло 5'!$A$20</definedName>
    <definedName name="sub_12083" localSheetId="1">' Тепло 5'!$A$21</definedName>
    <definedName name="sub_12091" localSheetId="1">' Тепло 5'!$A$23</definedName>
    <definedName name="sub_12092" localSheetId="1">' Тепло 5'!$A$24</definedName>
    <definedName name="sub_12093" localSheetId="1">' Тепло 5'!$A$25</definedName>
    <definedName name="sub_12141" localSheetId="1">' Тепло 5'!$A$31</definedName>
    <definedName name="sub_12161" localSheetId="1">' Тепло 5'!$A$37</definedName>
    <definedName name="sub_12162" localSheetId="1">' Тепло 5'!$A$38</definedName>
    <definedName name="sub_12163" localSheetId="1">' Тепло 5'!$A$39</definedName>
    <definedName name="sub_12164" localSheetId="1">' Тепло 5'!$A$40</definedName>
    <definedName name="_xlnm.Print_Area" localSheetId="1">' Тепло 5'!$A$1:$D$43</definedName>
    <definedName name="_xlnm.Print_Area" localSheetId="2">'Электро 4'!$A$1:$E$43</definedName>
  </definedNames>
  <calcPr calcId="162913"/>
</workbook>
</file>

<file path=xl/calcChain.xml><?xml version="1.0" encoding="utf-8"?>
<calcChain xmlns="http://schemas.openxmlformats.org/spreadsheetml/2006/main">
  <c r="D12" i="5" l="1"/>
  <c r="D10" i="5"/>
  <c r="D13" i="5"/>
  <c r="D16" i="5" s="1"/>
  <c r="C29" i="6" l="1"/>
  <c r="C35" i="6"/>
  <c r="D41" i="2" l="1"/>
  <c r="D41" i="6" l="1"/>
  <c r="F40" i="1" s="1"/>
  <c r="D39" i="6"/>
  <c r="D35" i="6" s="1"/>
  <c r="D33" i="6"/>
  <c r="D31" i="6"/>
  <c r="D30" i="6"/>
  <c r="D28" i="6"/>
  <c r="D25" i="6"/>
  <c r="D21" i="6"/>
  <c r="D19" i="6"/>
  <c r="F18" i="1" s="1"/>
  <c r="D18" i="6"/>
  <c r="D13" i="6"/>
  <c r="F12" i="1" s="1"/>
  <c r="D11" i="6"/>
  <c r="F10" i="1" s="1"/>
  <c r="D30" i="2"/>
  <c r="D11" i="2"/>
  <c r="E12" i="3"/>
  <c r="E11" i="3"/>
  <c r="D29" i="6" l="1"/>
  <c r="D27" i="6" s="1"/>
  <c r="F26" i="1" s="1"/>
  <c r="D14" i="6"/>
  <c r="D17" i="6" l="1"/>
  <c r="F16" i="1" s="1"/>
  <c r="F13" i="1"/>
  <c r="D18" i="5" l="1"/>
  <c r="D20" i="2" l="1"/>
  <c r="E20" i="3"/>
  <c r="E18" i="3" s="1"/>
  <c r="E11" i="1" l="1"/>
  <c r="E17" i="1"/>
  <c r="E19" i="1"/>
  <c r="E20" i="1"/>
  <c r="E21" i="1"/>
  <c r="E22" i="1"/>
  <c r="E23" i="1"/>
  <c r="E25" i="1"/>
  <c r="E31" i="1"/>
  <c r="E33" i="1"/>
  <c r="E35" i="1"/>
  <c r="E36" i="1"/>
  <c r="E37" i="1"/>
  <c r="E39" i="1"/>
  <c r="E41" i="1"/>
  <c r="E9" i="1"/>
  <c r="C11" i="1"/>
  <c r="C15" i="1"/>
  <c r="C19" i="1"/>
  <c r="C21" i="1"/>
  <c r="C22" i="1"/>
  <c r="C23" i="1"/>
  <c r="C25" i="1"/>
  <c r="C31" i="1"/>
  <c r="C33" i="1"/>
  <c r="C35" i="1"/>
  <c r="C36" i="1"/>
  <c r="C37" i="1"/>
  <c r="C39" i="1"/>
  <c r="C41" i="1"/>
  <c r="C9" i="1"/>
  <c r="C34" i="5"/>
  <c r="C28" i="5"/>
  <c r="D20" i="5"/>
  <c r="C20" i="1" s="1"/>
  <c r="D38" i="5"/>
  <c r="D34" i="5" s="1"/>
  <c r="C34" i="1" s="1"/>
  <c r="F42" i="4"/>
  <c r="E42" i="4"/>
  <c r="F40" i="4"/>
  <c r="F36" i="4" s="1"/>
  <c r="E40" i="4"/>
  <c r="E38" i="1" s="1"/>
  <c r="F34" i="4"/>
  <c r="E34" i="4"/>
  <c r="F32" i="4"/>
  <c r="F31" i="4"/>
  <c r="E31" i="4"/>
  <c r="F29" i="4"/>
  <c r="E29" i="4"/>
  <c r="F26" i="4"/>
  <c r="E26" i="4"/>
  <c r="F20" i="4"/>
  <c r="E20" i="4"/>
  <c r="F18" i="4"/>
  <c r="D18" i="4"/>
  <c r="D22" i="4" s="1"/>
  <c r="C18" i="4"/>
  <c r="F17" i="4"/>
  <c r="E17" i="4"/>
  <c r="E15" i="1" s="1"/>
  <c r="F14" i="4"/>
  <c r="E14" i="4"/>
  <c r="F12" i="4"/>
  <c r="E32" i="4"/>
  <c r="E41" i="3"/>
  <c r="E34" i="3"/>
  <c r="J32" i="1" s="1"/>
  <c r="E27" i="3"/>
  <c r="J25" i="1" s="1"/>
  <c r="E26" i="3"/>
  <c r="E40" i="3"/>
  <c r="J38" i="1" s="1"/>
  <c r="E39" i="3"/>
  <c r="J37" i="1" s="1"/>
  <c r="E38" i="3"/>
  <c r="J36" i="1" s="1"/>
  <c r="E37" i="3"/>
  <c r="J35" i="1" s="1"/>
  <c r="D36" i="3"/>
  <c r="E35" i="3"/>
  <c r="J33" i="1" s="1"/>
  <c r="E33" i="3"/>
  <c r="J31" i="1" s="1"/>
  <c r="E31" i="3"/>
  <c r="E17" i="3"/>
  <c r="D29" i="2"/>
  <c r="D27" i="2"/>
  <c r="D26" i="2"/>
  <c r="D40" i="2"/>
  <c r="K38" i="1" s="1"/>
  <c r="D39" i="2"/>
  <c r="K37" i="1" s="1"/>
  <c r="D38" i="2"/>
  <c r="D37" i="2"/>
  <c r="K35" i="1" s="1"/>
  <c r="K34" i="1"/>
  <c r="D35" i="2"/>
  <c r="K33" i="1" s="1"/>
  <c r="D33" i="2"/>
  <c r="D31" i="2"/>
  <c r="J10" i="1"/>
  <c r="J11" i="1"/>
  <c r="J12" i="1"/>
  <c r="J16" i="1"/>
  <c r="J18" i="1"/>
  <c r="J19" i="1"/>
  <c r="J20" i="1"/>
  <c r="J21" i="1"/>
  <c r="J22" i="1"/>
  <c r="J23" i="1"/>
  <c r="J41" i="1"/>
  <c r="K41" i="1"/>
  <c r="K36" i="1"/>
  <c r="K23" i="1"/>
  <c r="K22" i="1"/>
  <c r="K21" i="1"/>
  <c r="K20" i="1"/>
  <c r="K19" i="1"/>
  <c r="K17" i="1"/>
  <c r="K15" i="1"/>
  <c r="K12" i="1"/>
  <c r="K11" i="1"/>
  <c r="K10" i="1"/>
  <c r="J30" i="1" l="1"/>
  <c r="E29" i="3"/>
  <c r="J27" i="1" s="1"/>
  <c r="D28" i="3"/>
  <c r="E36" i="3"/>
  <c r="J34" i="1" s="1"/>
  <c r="E18" i="1"/>
  <c r="E27" i="1"/>
  <c r="E36" i="4"/>
  <c r="E34" i="1" s="1"/>
  <c r="E29" i="1"/>
  <c r="E12" i="1"/>
  <c r="E32" i="1"/>
  <c r="E24" i="1"/>
  <c r="E40" i="1"/>
  <c r="E30" i="1"/>
  <c r="F28" i="4"/>
  <c r="E18" i="4"/>
  <c r="E16" i="1" s="1"/>
  <c r="L35" i="1"/>
  <c r="L20" i="1"/>
  <c r="L11" i="1"/>
  <c r="D15" i="2"/>
  <c r="L23" i="1"/>
  <c r="L19" i="1"/>
  <c r="C38" i="1"/>
  <c r="L41" i="1"/>
  <c r="L37" i="1"/>
  <c r="L33" i="1"/>
  <c r="L22" i="1"/>
  <c r="L36" i="1"/>
  <c r="L21" i="1"/>
  <c r="D34" i="2"/>
  <c r="D15" i="3"/>
  <c r="D17" i="5"/>
  <c r="C17" i="1" s="1"/>
  <c r="D24" i="5"/>
  <c r="C24" i="1" s="1"/>
  <c r="D29" i="5"/>
  <c r="C29" i="1" s="1"/>
  <c r="D32" i="5"/>
  <c r="C32" i="1" s="1"/>
  <c r="C40" i="1"/>
  <c r="C12" i="1"/>
  <c r="C18" i="1"/>
  <c r="D27" i="5"/>
  <c r="C27" i="1" s="1"/>
  <c r="D30" i="5"/>
  <c r="C30" i="1" s="1"/>
  <c r="F15" i="4"/>
  <c r="E12" i="4"/>
  <c r="E10" i="1" s="1"/>
  <c r="J28" i="1"/>
  <c r="J29" i="1"/>
  <c r="E42" i="3"/>
  <c r="J40" i="1" s="1"/>
  <c r="E15" i="3"/>
  <c r="D42" i="2"/>
  <c r="J24" i="1"/>
  <c r="K25" i="1"/>
  <c r="L25" i="1" s="1"/>
  <c r="K24" i="1"/>
  <c r="K39" i="1"/>
  <c r="K30" i="1"/>
  <c r="K27" i="1"/>
  <c r="K31" i="1"/>
  <c r="L31" i="1" s="1"/>
  <c r="K29" i="1"/>
  <c r="C42" i="3"/>
  <c r="C40" i="3"/>
  <c r="C39" i="3"/>
  <c r="C38" i="3"/>
  <c r="C37" i="3"/>
  <c r="C35" i="3"/>
  <c r="C34" i="3"/>
  <c r="C33" i="3"/>
  <c r="C32" i="3"/>
  <c r="C31" i="3"/>
  <c r="C29" i="3"/>
  <c r="C27" i="3"/>
  <c r="K32" i="1" l="1"/>
  <c r="D28" i="2"/>
  <c r="D18" i="2" s="1"/>
  <c r="L34" i="1"/>
  <c r="C36" i="3"/>
  <c r="C28" i="3"/>
  <c r="C17" i="3" s="1"/>
  <c r="C11" i="3" s="1"/>
  <c r="E28" i="1"/>
  <c r="L12" i="1"/>
  <c r="L38" i="1"/>
  <c r="L30" i="1"/>
  <c r="E28" i="4"/>
  <c r="E26" i="1" s="1"/>
  <c r="L32" i="1"/>
  <c r="E15" i="4"/>
  <c r="E13" i="1" s="1"/>
  <c r="L24" i="1"/>
  <c r="L27" i="1"/>
  <c r="L29" i="1"/>
  <c r="D28" i="5"/>
  <c r="K40" i="1"/>
  <c r="L40" i="1" s="1"/>
  <c r="J39" i="1"/>
  <c r="L39" i="1" s="1"/>
  <c r="C30" i="3"/>
  <c r="C41" i="3"/>
  <c r="E14" i="1" l="1"/>
  <c r="D26" i="5"/>
  <c r="C26" i="1" s="1"/>
  <c r="C28" i="1"/>
  <c r="K26" i="1"/>
  <c r="K28" i="1"/>
  <c r="J26" i="1"/>
  <c r="L28" i="1" l="1"/>
  <c r="L26" i="1"/>
  <c r="C14" i="1"/>
  <c r="K18" i="1"/>
  <c r="L18" i="1" s="1"/>
  <c r="J17" i="1"/>
  <c r="L17" i="1" s="1"/>
  <c r="K16" i="1" l="1"/>
  <c r="J15" i="1"/>
  <c r="L15" i="1" s="1"/>
  <c r="K9" i="1" l="1"/>
  <c r="J9" i="1"/>
  <c r="K13" i="1"/>
  <c r="K14" i="1"/>
  <c r="L9" i="1" l="1"/>
  <c r="L14" i="1"/>
  <c r="J13" i="1"/>
  <c r="C10" i="1"/>
  <c r="L10" i="1" s="1"/>
  <c r="C13" i="1" l="1"/>
  <c r="L13" i="1" s="1"/>
  <c r="C16" i="1"/>
  <c r="L16" i="1" s="1"/>
</calcChain>
</file>

<file path=xl/comments1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через удельный расход условного топлива</t>
        </r>
      </text>
    </comment>
  </commentList>
</comments>
</file>

<file path=xl/sharedStrings.xml><?xml version="1.0" encoding="utf-8"?>
<sst xmlns="http://schemas.openxmlformats.org/spreadsheetml/2006/main" count="369" uniqueCount="111">
  <si>
    <t>(2) Алгебраический знак перед знаком потока топливно-энергетического ресурса (минус или плюс) обозначает, что поток расходуется при знаке "минус", поток приходуется при знаке "плюс".</t>
  </si>
  <si>
    <t>Приказ Министерства энергетики РФ от 14 декабря 2011 г. N 600 "Об утверждении Порядка составления топливно-энергетических балансов субъектов Российской Федерации, муниципальных образований"</t>
  </si>
  <si>
    <t>Топливно-энергетический баланс</t>
  </si>
  <si>
    <t>Уголь</t>
  </si>
  <si>
    <t>Сырая нефть</t>
  </si>
  <si>
    <t>Природный газ</t>
  </si>
  <si>
    <t>Гидроэнергия и НВИЭ</t>
  </si>
  <si>
    <t>Атомная энергия</t>
  </si>
  <si>
    <t>Всего</t>
  </si>
  <si>
    <t>Производство энергетических ресурсов</t>
  </si>
  <si>
    <t>Ввоз</t>
  </si>
  <si>
    <t>Вывоз</t>
  </si>
  <si>
    <t>Изменение запасов</t>
  </si>
  <si>
    <t>Потребление первичной энергии</t>
  </si>
  <si>
    <t>Статистическое расхождение</t>
  </si>
  <si>
    <t>Производство электрической энергии</t>
  </si>
  <si>
    <t>Производство тепловой энергии</t>
  </si>
  <si>
    <t>Теплоэлектростанции</t>
  </si>
  <si>
    <t>Котельные</t>
  </si>
  <si>
    <t>Электрокотельные и теплоутилизационные установки</t>
  </si>
  <si>
    <t>Преобразование топлива</t>
  </si>
  <si>
    <t>Переработка нефти</t>
  </si>
  <si>
    <t>Переработка газа</t>
  </si>
  <si>
    <t>Обогащение угля</t>
  </si>
  <si>
    <t>Собственные нужды</t>
  </si>
  <si>
    <t>Потери при передаче</t>
  </si>
  <si>
    <t>Конечное потребление энергетических ресурсов</t>
  </si>
  <si>
    <t>Сельское хозяйство, рыболовство и рыбоводство</t>
  </si>
  <si>
    <t>Промышленность</t>
  </si>
  <si>
    <t>Продукт n</t>
  </si>
  <si>
    <t>Прочая промышленность</t>
  </si>
  <si>
    <t>Строительство</t>
  </si>
  <si>
    <t>Транспорт и связь</t>
  </si>
  <si>
    <t>Железнодорожный</t>
  </si>
  <si>
    <t>Трубопроводный</t>
  </si>
  <si>
    <t>Автомобильный</t>
  </si>
  <si>
    <t>Прочий</t>
  </si>
  <si>
    <t>Сфера услуг</t>
  </si>
  <si>
    <t>Население</t>
  </si>
  <si>
    <t>Использование топливно-энергетических ресурсов в качестве сырья и на нетопливные нужды</t>
  </si>
  <si>
    <t>" в строках и графах таблицы топливно-энергетического баланса субъекта Российской Федерации, муниципального образования обозначает поток топливно-энергетического ресурса с соответствующим номером строки и графы.</t>
  </si>
  <si>
    <t xml:space="preserve">Наименование показателей </t>
  </si>
  <si>
    <t>Электрическая энергия, тыс.кВтчас</t>
  </si>
  <si>
    <t>Тепловая энергия, Гкал</t>
  </si>
  <si>
    <t>Однопродуктовый баланс</t>
  </si>
  <si>
    <t>энергетических ресурсов</t>
  </si>
  <si>
    <t>Строки топливно-энергетического баланса</t>
  </si>
  <si>
    <t>Номер строк баланса</t>
  </si>
  <si>
    <t>Электрокотельные и тепло-утилизационные установки</t>
  </si>
  <si>
    <t>8.1</t>
  </si>
  <si>
    <t>8.2</t>
  </si>
  <si>
    <t>8.3</t>
  </si>
  <si>
    <t>9.1</t>
  </si>
  <si>
    <t>9.2</t>
  </si>
  <si>
    <t>9.3</t>
  </si>
  <si>
    <t>14.1</t>
  </si>
  <si>
    <t>14.2</t>
  </si>
  <si>
    <t>14.3</t>
  </si>
  <si>
    <t>14.4</t>
  </si>
  <si>
    <t>16.1</t>
  </si>
  <si>
    <t>16.2</t>
  </si>
  <si>
    <t>16.3</t>
  </si>
  <si>
    <t>16.4</t>
  </si>
  <si>
    <t>9</t>
  </si>
  <si>
    <t>10</t>
  </si>
  <si>
    <t>11</t>
  </si>
  <si>
    <t>12</t>
  </si>
  <si>
    <t>13</t>
  </si>
  <si>
    <t>14</t>
  </si>
  <si>
    <t>16</t>
  </si>
  <si>
    <t>15</t>
  </si>
  <si>
    <t>17</t>
  </si>
  <si>
    <t>18</t>
  </si>
  <si>
    <t>19</t>
  </si>
  <si>
    <t>№ строки</t>
  </si>
  <si>
    <t>Угледобывающая</t>
  </si>
  <si>
    <t>Жилищно-коммунальное хозяйство</t>
  </si>
  <si>
    <t>Тепловая энергия, Т.у.т.</t>
  </si>
  <si>
    <t>Электрическая энергия, Т.у.т.</t>
  </si>
  <si>
    <t>Однопродуктовый баланс энергетических ресурсов</t>
  </si>
  <si>
    <t>Дизтопливо, т.у.т.</t>
  </si>
  <si>
    <t>Бензин, т.у.т.</t>
  </si>
  <si>
    <t>Уголь, т.у.т.</t>
  </si>
  <si>
    <t>Нефтепродук</t>
  </si>
  <si>
    <t>Прочее твердое топливо</t>
  </si>
  <si>
    <t>Электрическая энергия</t>
  </si>
  <si>
    <t>Тепловая энергия</t>
  </si>
  <si>
    <t>энергетических ресурсов УГОЛЬ</t>
  </si>
  <si>
    <t>энергетических ресурсов НЕФТЕПРОДУКТЫ</t>
  </si>
  <si>
    <t>Дизтопливо, тонн</t>
  </si>
  <si>
    <t>Бензин, тонн</t>
  </si>
  <si>
    <t>-</t>
  </si>
  <si>
    <t>Уголь, тонн</t>
  </si>
  <si>
    <t>муниципального образования  ТЕПЛОВАЯ ЭНЕРГИЯ</t>
  </si>
  <si>
    <t>муниципального образования  ЭЛЕКТРИЧЕСКАЯ ЭНЕРГИЯ</t>
  </si>
  <si>
    <t>энергетических ресурсов ПРИРОДНЫЙ ГАЗ</t>
  </si>
  <si>
    <t>Природный газ, тыс.м3</t>
  </si>
  <si>
    <t>Природныйгаз, т.у.т.</t>
  </si>
  <si>
    <t>за 2023 год.</t>
  </si>
  <si>
    <t>Е.А. Козик</t>
  </si>
  <si>
    <t>Глава муниципального образования города Каргата</t>
  </si>
  <si>
    <t>приложение 3</t>
  </si>
  <si>
    <t xml:space="preserve">                           Однопродуктовый баланс</t>
  </si>
  <si>
    <t>Приложение 1
к постановлению администрации г Каргата
Каргатского района Новосибирской области
от 30.09.2024г. №309</t>
  </si>
  <si>
    <t>Приложение 2
к постановлению администрации г Каргата
Каргатского района Новосибирской области
от 30.09.2024г. №309</t>
  </si>
  <si>
    <t xml:space="preserve">                                                    Однопродуктовый баланс</t>
  </si>
  <si>
    <t>Приложение 3
к постановлению администрации г Каргата
Каргатского района Новосибирской области
от 30.09.2024г. №309</t>
  </si>
  <si>
    <t xml:space="preserve">                      Однопродуктовый баланс</t>
  </si>
  <si>
    <t>Приложение 4
к постановлению администрации г Каргата
Каргатского района Новосибирской области
от 30.09.2024г. №309</t>
  </si>
  <si>
    <t>Приложение 5
к постановлению администрации г Каргата
Каргатского района Новосибирской области
от 30.09.2024г. №309</t>
  </si>
  <si>
    <t>Приложение 6
к постановлению администрации г Каргата
Каргатского района Новосибирской области
от 30.09.2024г. №309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</si>
</sst>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_р_._-;\-* #,##0.000_р_._-;_-* &quot;-&quot;???_р_._-;_-@_-"/>
    <numFmt numFmtId="165" formatCode="_-* #,##0.0000_р_._-;\-* #,##0.0000_р_._-;_-* &quot;-&quot;???_р_._-;_-@_-"/>
    <numFmt numFmtId="166" formatCode="_-* #,##0.00_р_._-;\-* #,##0.00_р_._-;_-* &quot;-&quot;???_р_._-;_-@_-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26282F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wrapText="1" inden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0" fontId="2" fillId="0" borderId="1" xfId="0" applyFont="1" applyBorder="1" applyAlignment="1">
      <alignment horizontal="left" vertical="top" wrapText="1" indent="2"/>
    </xf>
    <xf numFmtId="165" fontId="2" fillId="0" borderId="1" xfId="0" applyNumberFormat="1" applyFont="1" applyBorder="1" applyAlignment="1">
      <alignment horizontal="justify" vertical="top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left"/>
    </xf>
    <xf numFmtId="166" fontId="2" fillId="0" borderId="1" xfId="0" applyNumberFormat="1" applyFont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 indent="1"/>
    </xf>
    <xf numFmtId="49" fontId="2" fillId="4" borderId="1" xfId="0" applyNumberFormat="1" applyFont="1" applyFill="1" applyBorder="1" applyAlignment="1">
      <alignment horizontal="center" vertical="top" wrapText="1"/>
    </xf>
    <xf numFmtId="164" fontId="2" fillId="4" borderId="1" xfId="1" applyNumberFormat="1" applyFont="1" applyFill="1" applyBorder="1" applyAlignment="1" applyProtection="1">
      <alignment vertical="top" wrapText="1"/>
    </xf>
    <xf numFmtId="164" fontId="2" fillId="4" borderId="1" xfId="0" applyNumberFormat="1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left" vertical="top" wrapText="1" indent="2"/>
    </xf>
    <xf numFmtId="0" fontId="2" fillId="4" borderId="1" xfId="0" applyFont="1" applyFill="1" applyBorder="1" applyAlignment="1">
      <alignment horizontal="left" wrapText="1" indent="1"/>
    </xf>
    <xf numFmtId="0" fontId="2" fillId="4" borderId="0" xfId="0" applyFont="1" applyFill="1" applyAlignment="1">
      <alignment horizontal="justify"/>
    </xf>
    <xf numFmtId="0" fontId="2" fillId="4" borderId="0" xfId="0" applyFont="1" applyFill="1"/>
    <xf numFmtId="0" fontId="8" fillId="4" borderId="0" xfId="0" applyFont="1" applyFill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13" fillId="0" borderId="0" xfId="0" applyFont="1" applyFill="1"/>
    <xf numFmtId="0" fontId="9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30855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361950</xdr:colOff>
      <xdr:row>43</xdr:row>
      <xdr:rowOff>228600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36195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SheetLayoutView="85" workbookViewId="0">
      <selection activeCell="I54" sqref="I54"/>
    </sheetView>
  </sheetViews>
  <sheetFormatPr defaultRowHeight="15" x14ac:dyDescent="0.25"/>
  <cols>
    <col min="1" max="1" width="45.7109375" style="2" customWidth="1"/>
    <col min="2" max="2" width="9.140625" style="2" customWidth="1"/>
    <col min="3" max="3" width="16.85546875" style="2" customWidth="1"/>
    <col min="4" max="4" width="9" style="2" customWidth="1"/>
    <col min="5" max="6" width="12.85546875" style="2" customWidth="1"/>
    <col min="7" max="7" width="13.140625" style="2" customWidth="1"/>
    <col min="8" max="8" width="8" style="2" customWidth="1"/>
    <col min="9" max="9" width="9" style="2" customWidth="1"/>
    <col min="10" max="10" width="14" style="2" customWidth="1"/>
    <col min="11" max="11" width="13.85546875" style="2" customWidth="1"/>
    <col min="12" max="12" width="17.42578125" style="2" customWidth="1"/>
    <col min="13" max="16384" width="9.140625" style="2"/>
  </cols>
  <sheetData>
    <row r="1" spans="1:12" x14ac:dyDescent="0.25">
      <c r="A1" s="47" t="s">
        <v>1</v>
      </c>
      <c r="B1" s="47"/>
      <c r="C1" s="47"/>
      <c r="G1" s="48"/>
      <c r="H1" s="48"/>
      <c r="I1" s="48"/>
      <c r="J1" s="48" t="s">
        <v>110</v>
      </c>
      <c r="K1" s="48"/>
      <c r="L1" s="48"/>
    </row>
    <row r="2" spans="1:12" ht="37.5" customHeight="1" x14ac:dyDescent="0.25">
      <c r="A2" s="47"/>
      <c r="B2" s="47"/>
      <c r="C2" s="47"/>
      <c r="G2" s="48"/>
      <c r="H2" s="48"/>
      <c r="I2" s="48"/>
      <c r="J2" s="48"/>
      <c r="K2" s="48"/>
      <c r="L2" s="48"/>
    </row>
    <row r="3" spans="1:12" x14ac:dyDescent="0.25">
      <c r="A3" s="1"/>
      <c r="G3" s="48"/>
      <c r="H3" s="48"/>
      <c r="I3" s="48"/>
      <c r="J3" s="48"/>
      <c r="K3" s="48"/>
      <c r="L3" s="48"/>
    </row>
    <row r="4" spans="1:12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5">
      <c r="A5" s="41" t="s">
        <v>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x14ac:dyDescent="0.25">
      <c r="A6" s="3"/>
    </row>
    <row r="7" spans="1:12" ht="60" x14ac:dyDescent="0.25">
      <c r="A7" s="26" t="s">
        <v>41</v>
      </c>
      <c r="B7" s="26" t="s">
        <v>74</v>
      </c>
      <c r="C7" s="26" t="s">
        <v>3</v>
      </c>
      <c r="D7" s="26" t="s">
        <v>4</v>
      </c>
      <c r="E7" s="26" t="s">
        <v>83</v>
      </c>
      <c r="F7" s="26" t="s">
        <v>5</v>
      </c>
      <c r="G7" s="26" t="s">
        <v>84</v>
      </c>
      <c r="H7" s="26" t="s">
        <v>6</v>
      </c>
      <c r="I7" s="26" t="s">
        <v>7</v>
      </c>
      <c r="J7" s="26" t="s">
        <v>85</v>
      </c>
      <c r="K7" s="26" t="s">
        <v>86</v>
      </c>
      <c r="L7" s="26" t="s">
        <v>8</v>
      </c>
    </row>
    <row r="8" spans="1:12" x14ac:dyDescent="0.25">
      <c r="A8" s="27"/>
      <c r="B8" s="27"/>
      <c r="C8" s="28">
        <v>1</v>
      </c>
      <c r="D8" s="28">
        <v>2</v>
      </c>
      <c r="E8" s="28">
        <v>3</v>
      </c>
      <c r="F8" s="28">
        <v>4</v>
      </c>
      <c r="G8" s="28">
        <v>5</v>
      </c>
      <c r="H8" s="28">
        <v>6</v>
      </c>
      <c r="I8" s="28">
        <v>7</v>
      </c>
      <c r="J8" s="28">
        <v>8</v>
      </c>
      <c r="K8" s="28">
        <v>9</v>
      </c>
      <c r="L8" s="28">
        <v>10</v>
      </c>
    </row>
    <row r="9" spans="1:12" x14ac:dyDescent="0.25">
      <c r="A9" s="29" t="s">
        <v>9</v>
      </c>
      <c r="B9" s="30">
        <v>1</v>
      </c>
      <c r="C9" s="31">
        <f>'Уголь 1'!D9</f>
        <v>0</v>
      </c>
      <c r="D9" s="32"/>
      <c r="E9" s="32">
        <f>SUM('Нефтепродукты 2'!E11:F11)</f>
        <v>0</v>
      </c>
      <c r="F9" s="32" t="s">
        <v>91</v>
      </c>
      <c r="G9" s="32"/>
      <c r="H9" s="32"/>
      <c r="I9" s="32"/>
      <c r="J9" s="33">
        <f>'Электро 4'!E11</f>
        <v>0</v>
      </c>
      <c r="K9" s="33">
        <f>' Тепло 5'!D11</f>
        <v>3800.5787400000004</v>
      </c>
      <c r="L9" s="32">
        <f>SUM(C9:K9)</f>
        <v>3800.5787400000004</v>
      </c>
    </row>
    <row r="10" spans="1:12" x14ac:dyDescent="0.25">
      <c r="A10" s="29" t="s">
        <v>10</v>
      </c>
      <c r="B10" s="30">
        <v>2</v>
      </c>
      <c r="C10" s="31">
        <f>'Уголь 1'!D10</f>
        <v>1994.1</v>
      </c>
      <c r="D10" s="32"/>
      <c r="E10" s="32">
        <f>SUM('Нефтепродукты 2'!E12:F12)</f>
        <v>108.69999999999999</v>
      </c>
      <c r="F10" s="32">
        <f>'Газ 3'!D11</f>
        <v>3332.752</v>
      </c>
      <c r="G10" s="33"/>
      <c r="H10" s="33"/>
      <c r="I10" s="33"/>
      <c r="J10" s="33">
        <f>'Электро 4'!E12</f>
        <v>418.31153649999999</v>
      </c>
      <c r="K10" s="33">
        <f>' Тепло 5'!D12</f>
        <v>0</v>
      </c>
      <c r="L10" s="32">
        <f t="shared" ref="L10:L41" si="0">SUM(C10:K10)</f>
        <v>5853.8635365</v>
      </c>
    </row>
    <row r="11" spans="1:12" x14ac:dyDescent="0.25">
      <c r="A11" s="29" t="s">
        <v>11</v>
      </c>
      <c r="B11" s="30">
        <v>3</v>
      </c>
      <c r="C11" s="31">
        <f>'Уголь 1'!D11</f>
        <v>0</v>
      </c>
      <c r="D11" s="32"/>
      <c r="E11" s="32">
        <f>SUM('Нефтепродукты 2'!E13:F13)</f>
        <v>0</v>
      </c>
      <c r="F11" s="32"/>
      <c r="G11" s="33"/>
      <c r="H11" s="33"/>
      <c r="I11" s="33"/>
      <c r="J11" s="33">
        <f>'Электро 4'!E13</f>
        <v>0</v>
      </c>
      <c r="K11" s="33">
        <f>' Тепло 5'!D13</f>
        <v>0</v>
      </c>
      <c r="L11" s="32">
        <f t="shared" si="0"/>
        <v>0</v>
      </c>
    </row>
    <row r="12" spans="1:12" x14ac:dyDescent="0.25">
      <c r="A12" s="29" t="s">
        <v>12</v>
      </c>
      <c r="B12" s="30">
        <v>4</v>
      </c>
      <c r="C12" s="31">
        <f>'Уголь 1'!D12</f>
        <v>-326.85899999999998</v>
      </c>
      <c r="D12" s="32"/>
      <c r="E12" s="32">
        <f>SUM('Нефтепродукты 2'!E14:F14)</f>
        <v>0</v>
      </c>
      <c r="F12" s="32">
        <f>'Газ 3'!D13</f>
        <v>0</v>
      </c>
      <c r="G12" s="33"/>
      <c r="H12" s="33"/>
      <c r="I12" s="33"/>
      <c r="J12" s="33">
        <f>'Электро 4'!E14</f>
        <v>0</v>
      </c>
      <c r="K12" s="33">
        <f>' Тепло 5'!D14</f>
        <v>0</v>
      </c>
      <c r="L12" s="32">
        <f t="shared" si="0"/>
        <v>-326.85899999999998</v>
      </c>
    </row>
    <row r="13" spans="1:12" x14ac:dyDescent="0.25">
      <c r="A13" s="29" t="s">
        <v>13</v>
      </c>
      <c r="B13" s="30">
        <v>5</v>
      </c>
      <c r="C13" s="31">
        <f>'Уголь 1'!D13</f>
        <v>1874.454</v>
      </c>
      <c r="D13" s="32"/>
      <c r="E13" s="32">
        <f>SUM('Нефтепродукты 2'!E15:F15)</f>
        <v>108.69999999999999</v>
      </c>
      <c r="F13" s="32">
        <f>'Газ 3'!D14</f>
        <v>3332.752</v>
      </c>
      <c r="G13" s="32"/>
      <c r="H13" s="32"/>
      <c r="I13" s="32"/>
      <c r="J13" s="33">
        <f>'Электро 4'!E15</f>
        <v>418.31153649999999</v>
      </c>
      <c r="K13" s="33">
        <f>' Тепло 5'!D15</f>
        <v>3800.5787400000004</v>
      </c>
      <c r="L13" s="32">
        <f t="shared" si="0"/>
        <v>9534.7962765000011</v>
      </c>
    </row>
    <row r="14" spans="1:12" x14ac:dyDescent="0.25">
      <c r="A14" s="29" t="s">
        <v>14</v>
      </c>
      <c r="B14" s="30">
        <v>6</v>
      </c>
      <c r="C14" s="31">
        <f>'Уголь 1'!D14</f>
        <v>0</v>
      </c>
      <c r="D14" s="32"/>
      <c r="E14" s="32">
        <f>SUM('Нефтепродукты 2'!E16:F16)</f>
        <v>0</v>
      </c>
      <c r="F14" s="32"/>
      <c r="G14" s="32"/>
      <c r="H14" s="33"/>
      <c r="I14" s="33"/>
      <c r="J14" s="33"/>
      <c r="K14" s="33">
        <f>' Тепло 5'!D16</f>
        <v>0</v>
      </c>
      <c r="L14" s="32">
        <f t="shared" si="0"/>
        <v>0</v>
      </c>
    </row>
    <row r="15" spans="1:12" x14ac:dyDescent="0.25">
      <c r="A15" s="29" t="s">
        <v>15</v>
      </c>
      <c r="B15" s="30">
        <v>7</v>
      </c>
      <c r="C15" s="31">
        <f>'Уголь 1'!D15</f>
        <v>0</v>
      </c>
      <c r="D15" s="32"/>
      <c r="E15" s="32">
        <f>SUM('Нефтепродукты 2'!E17:F17)</f>
        <v>0</v>
      </c>
      <c r="F15" s="32"/>
      <c r="G15" s="32"/>
      <c r="H15" s="32"/>
      <c r="I15" s="32"/>
      <c r="J15" s="33">
        <f>'Электро 4'!E17</f>
        <v>0</v>
      </c>
      <c r="K15" s="33">
        <f>' Тепло 5'!D17</f>
        <v>0</v>
      </c>
      <c r="L15" s="32">
        <f t="shared" si="0"/>
        <v>0</v>
      </c>
    </row>
    <row r="16" spans="1:12" x14ac:dyDescent="0.25">
      <c r="A16" s="29" t="s">
        <v>16</v>
      </c>
      <c r="B16" s="30">
        <v>8</v>
      </c>
      <c r="C16" s="31">
        <f>'Уголь 1'!D16</f>
        <v>1874.454</v>
      </c>
      <c r="D16" s="32"/>
      <c r="E16" s="32">
        <f>SUM('Нефтепродукты 2'!E18:F18)</f>
        <v>0</v>
      </c>
      <c r="F16" s="32">
        <f>'Газ 3'!D17</f>
        <v>3332.752</v>
      </c>
      <c r="G16" s="32"/>
      <c r="H16" s="32"/>
      <c r="I16" s="32"/>
      <c r="J16" s="33">
        <f>'Электро 4'!E18</f>
        <v>408.01098649999994</v>
      </c>
      <c r="K16" s="33">
        <f>' Тепло 5'!D18</f>
        <v>3800.5787400000004</v>
      </c>
      <c r="L16" s="32">
        <f t="shared" si="0"/>
        <v>9415.7957265000005</v>
      </c>
    </row>
    <row r="17" spans="1:12" x14ac:dyDescent="0.25">
      <c r="A17" s="29" t="s">
        <v>17</v>
      </c>
      <c r="B17" s="30" t="s">
        <v>49</v>
      </c>
      <c r="C17" s="31">
        <f>'Уголь 1'!D17</f>
        <v>0</v>
      </c>
      <c r="D17" s="32"/>
      <c r="E17" s="32">
        <f>SUM('Нефтепродукты 2'!E19:F19)</f>
        <v>0</v>
      </c>
      <c r="F17" s="32"/>
      <c r="G17" s="32"/>
      <c r="H17" s="33"/>
      <c r="I17" s="33"/>
      <c r="J17" s="33">
        <f>'Электро 4'!E19</f>
        <v>0</v>
      </c>
      <c r="K17" s="33">
        <f>' Тепло 5'!D19</f>
        <v>0</v>
      </c>
      <c r="L17" s="32">
        <f t="shared" si="0"/>
        <v>0</v>
      </c>
    </row>
    <row r="18" spans="1:12" x14ac:dyDescent="0.25">
      <c r="A18" s="29" t="s">
        <v>18</v>
      </c>
      <c r="B18" s="30" t="s">
        <v>50</v>
      </c>
      <c r="C18" s="31">
        <f>'Уголь 1'!D18</f>
        <v>1874.454</v>
      </c>
      <c r="D18" s="32"/>
      <c r="E18" s="32">
        <f>SUM('Нефтепродукты 2'!E20:F20)</f>
        <v>0</v>
      </c>
      <c r="F18" s="32">
        <f>'Газ 3'!D19</f>
        <v>3332.752</v>
      </c>
      <c r="G18" s="32"/>
      <c r="H18" s="33"/>
      <c r="I18" s="33"/>
      <c r="J18" s="33">
        <f>'Электро 4'!E20</f>
        <v>408.01098649999994</v>
      </c>
      <c r="K18" s="33">
        <f>' Тепло 5'!D20</f>
        <v>3800.5787400000004</v>
      </c>
      <c r="L18" s="32">
        <f t="shared" si="0"/>
        <v>9415.7957265000005</v>
      </c>
    </row>
    <row r="19" spans="1:12" ht="30" x14ac:dyDescent="0.25">
      <c r="A19" s="29" t="s">
        <v>19</v>
      </c>
      <c r="B19" s="30" t="s">
        <v>51</v>
      </c>
      <c r="C19" s="31">
        <f>'Уголь 1'!D19</f>
        <v>0</v>
      </c>
      <c r="D19" s="33"/>
      <c r="E19" s="32">
        <f>SUM('Нефтепродукты 2'!E21:F21)</f>
        <v>0</v>
      </c>
      <c r="F19" s="33"/>
      <c r="G19" s="33"/>
      <c r="H19" s="33"/>
      <c r="I19" s="33"/>
      <c r="J19" s="33">
        <f>'Электро 4'!E21</f>
        <v>0</v>
      </c>
      <c r="K19" s="33">
        <f>' Тепло 5'!D21</f>
        <v>0</v>
      </c>
      <c r="L19" s="32">
        <f t="shared" si="0"/>
        <v>0</v>
      </c>
    </row>
    <row r="20" spans="1:12" x14ac:dyDescent="0.25">
      <c r="A20" s="29" t="s">
        <v>20</v>
      </c>
      <c r="B20" s="30" t="s">
        <v>63</v>
      </c>
      <c r="C20" s="31">
        <f>'Уголь 1'!D20</f>
        <v>0</v>
      </c>
      <c r="D20" s="32"/>
      <c r="E20" s="32">
        <f>SUM('Нефтепродукты 2'!E22:F22)</f>
        <v>0</v>
      </c>
      <c r="F20" s="32"/>
      <c r="G20" s="32"/>
      <c r="H20" s="33"/>
      <c r="I20" s="33"/>
      <c r="J20" s="33">
        <f>'Электро 4'!E22</f>
        <v>0</v>
      </c>
      <c r="K20" s="33">
        <f>' Тепло 5'!D22</f>
        <v>0</v>
      </c>
      <c r="L20" s="32">
        <f t="shared" si="0"/>
        <v>0</v>
      </c>
    </row>
    <row r="21" spans="1:12" x14ac:dyDescent="0.25">
      <c r="A21" s="29" t="s">
        <v>21</v>
      </c>
      <c r="B21" s="30" t="s">
        <v>52</v>
      </c>
      <c r="C21" s="31">
        <f>'Уголь 1'!D21</f>
        <v>0</v>
      </c>
      <c r="D21" s="32"/>
      <c r="E21" s="32">
        <f>SUM('Нефтепродукты 2'!E23:F23)</f>
        <v>0</v>
      </c>
      <c r="F21" s="32"/>
      <c r="G21" s="32"/>
      <c r="H21" s="33"/>
      <c r="I21" s="33"/>
      <c r="J21" s="33">
        <f>'Электро 4'!E23</f>
        <v>0</v>
      </c>
      <c r="K21" s="33">
        <f>' Тепло 5'!D23</f>
        <v>0</v>
      </c>
      <c r="L21" s="32">
        <f t="shared" si="0"/>
        <v>0</v>
      </c>
    </row>
    <row r="22" spans="1:12" x14ac:dyDescent="0.25">
      <c r="A22" s="29" t="s">
        <v>22</v>
      </c>
      <c r="B22" s="30" t="s">
        <v>53</v>
      </c>
      <c r="C22" s="31">
        <f>'Уголь 1'!D22</f>
        <v>0</v>
      </c>
      <c r="D22" s="32"/>
      <c r="E22" s="32">
        <f>SUM('Нефтепродукты 2'!E24:F24)</f>
        <v>0</v>
      </c>
      <c r="F22" s="32"/>
      <c r="G22" s="32"/>
      <c r="H22" s="33"/>
      <c r="I22" s="33"/>
      <c r="J22" s="33">
        <f>'Электро 4'!E24</f>
        <v>0</v>
      </c>
      <c r="K22" s="33">
        <f>' Тепло 5'!D24</f>
        <v>0</v>
      </c>
      <c r="L22" s="32">
        <f t="shared" si="0"/>
        <v>0</v>
      </c>
    </row>
    <row r="23" spans="1:12" x14ac:dyDescent="0.25">
      <c r="A23" s="29" t="s">
        <v>23</v>
      </c>
      <c r="B23" s="30" t="s">
        <v>54</v>
      </c>
      <c r="C23" s="31">
        <f>'Уголь 1'!D23</f>
        <v>0</v>
      </c>
      <c r="D23" s="32"/>
      <c r="E23" s="32">
        <f>SUM('Нефтепродукты 2'!E25:F25)</f>
        <v>0</v>
      </c>
      <c r="F23" s="32"/>
      <c r="G23" s="32"/>
      <c r="H23" s="33"/>
      <c r="I23" s="33"/>
      <c r="J23" s="33">
        <f>'Электро 4'!E25</f>
        <v>0</v>
      </c>
      <c r="K23" s="33">
        <f>' Тепло 5'!D25</f>
        <v>0</v>
      </c>
      <c r="L23" s="32">
        <f t="shared" si="0"/>
        <v>0</v>
      </c>
    </row>
    <row r="24" spans="1:12" x14ac:dyDescent="0.25">
      <c r="A24" s="29" t="s">
        <v>24</v>
      </c>
      <c r="B24" s="30" t="s">
        <v>64</v>
      </c>
      <c r="C24" s="31">
        <f>'Уголь 1'!D24</f>
        <v>0</v>
      </c>
      <c r="D24" s="32"/>
      <c r="E24" s="32">
        <f>SUM('Нефтепродукты 2'!E26:F26)</f>
        <v>108.69999999999999</v>
      </c>
      <c r="F24" s="32"/>
      <c r="G24" s="33"/>
      <c r="H24" s="33"/>
      <c r="I24" s="33"/>
      <c r="J24" s="33">
        <f>'Электро 4'!E26</f>
        <v>10.302616999999998</v>
      </c>
      <c r="K24" s="33">
        <f>' Тепло 5'!D26</f>
        <v>99.472840000000005</v>
      </c>
      <c r="L24" s="32">
        <f t="shared" si="0"/>
        <v>218.47545700000001</v>
      </c>
    </row>
    <row r="25" spans="1:12" x14ac:dyDescent="0.25">
      <c r="A25" s="29" t="s">
        <v>25</v>
      </c>
      <c r="B25" s="30" t="s">
        <v>65</v>
      </c>
      <c r="C25" s="31">
        <f>'Уголь 1'!D25</f>
        <v>0</v>
      </c>
      <c r="D25" s="32"/>
      <c r="E25" s="32">
        <f>SUM('Нефтепродукты 2'!E27:F27)</f>
        <v>0</v>
      </c>
      <c r="F25" s="32"/>
      <c r="G25" s="33"/>
      <c r="H25" s="33"/>
      <c r="I25" s="33"/>
      <c r="J25" s="33">
        <f>'Электро 4'!E27</f>
        <v>0</v>
      </c>
      <c r="K25" s="33">
        <f>' Тепло 5'!D27</f>
        <v>767.11778000000004</v>
      </c>
      <c r="L25" s="32">
        <f t="shared" si="0"/>
        <v>767.11778000000004</v>
      </c>
    </row>
    <row r="26" spans="1:12" ht="15.75" customHeight="1" x14ac:dyDescent="0.25">
      <c r="A26" s="29" t="s">
        <v>26</v>
      </c>
      <c r="B26" s="30" t="s">
        <v>66</v>
      </c>
      <c r="C26" s="31">
        <f>'Уголь 1'!D26</f>
        <v>0</v>
      </c>
      <c r="D26" s="32"/>
      <c r="E26" s="32">
        <f>SUM('Нефтепродукты 2'!E28:F28)</f>
        <v>0</v>
      </c>
      <c r="F26" s="32">
        <f>'Газ 3'!D27</f>
        <v>0</v>
      </c>
      <c r="G26" s="32"/>
      <c r="H26" s="33"/>
      <c r="I26" s="33"/>
      <c r="J26" s="33">
        <f>'Электро 4'!E28</f>
        <v>0</v>
      </c>
      <c r="K26" s="33">
        <f>' Тепло 5'!D28</f>
        <v>2933.98812</v>
      </c>
      <c r="L26" s="32">
        <f t="shared" si="0"/>
        <v>2933.98812</v>
      </c>
    </row>
    <row r="27" spans="1:12" ht="16.5" customHeight="1" x14ac:dyDescent="0.25">
      <c r="A27" s="29" t="s">
        <v>27</v>
      </c>
      <c r="B27" s="30" t="s">
        <v>67</v>
      </c>
      <c r="C27" s="31">
        <f>'Уголь 1'!D27</f>
        <v>0</v>
      </c>
      <c r="D27" s="32"/>
      <c r="E27" s="32">
        <f>SUM('Нефтепродукты 2'!E29:F29)</f>
        <v>0</v>
      </c>
      <c r="F27" s="32"/>
      <c r="G27" s="32"/>
      <c r="H27" s="33"/>
      <c r="I27" s="33"/>
      <c r="J27" s="33">
        <f>'Электро 4'!E29</f>
        <v>0</v>
      </c>
      <c r="K27" s="33">
        <f>' Тепло 5'!D29</f>
        <v>0</v>
      </c>
      <c r="L27" s="32">
        <f t="shared" si="0"/>
        <v>0</v>
      </c>
    </row>
    <row r="28" spans="1:12" x14ac:dyDescent="0.25">
      <c r="A28" s="29" t="s">
        <v>28</v>
      </c>
      <c r="B28" s="30" t="s">
        <v>68</v>
      </c>
      <c r="C28" s="31">
        <f>'Уголь 1'!D28</f>
        <v>0</v>
      </c>
      <c r="D28" s="32"/>
      <c r="E28" s="32">
        <f>SUM('Нефтепродукты 2'!E30:F30)</f>
        <v>0</v>
      </c>
      <c r="F28" s="32"/>
      <c r="G28" s="32"/>
      <c r="H28" s="33"/>
      <c r="I28" s="33"/>
      <c r="J28" s="33">
        <f>'Электро 4'!E30</f>
        <v>0</v>
      </c>
      <c r="K28" s="33">
        <f>' Тепло 5'!D30</f>
        <v>239.36488</v>
      </c>
      <c r="L28" s="32">
        <f t="shared" si="0"/>
        <v>239.36488</v>
      </c>
    </row>
    <row r="29" spans="1:12" x14ac:dyDescent="0.25">
      <c r="A29" s="34" t="s">
        <v>75</v>
      </c>
      <c r="B29" s="30" t="s">
        <v>55</v>
      </c>
      <c r="C29" s="31">
        <f>'Уголь 1'!D29</f>
        <v>0</v>
      </c>
      <c r="D29" s="32"/>
      <c r="E29" s="32">
        <f>SUM('Нефтепродукты 2'!E31:F31)</f>
        <v>0</v>
      </c>
      <c r="F29" s="32"/>
      <c r="G29" s="32"/>
      <c r="H29" s="33"/>
      <c r="I29" s="33"/>
      <c r="J29" s="33">
        <f>'Электро 4'!E31</f>
        <v>0</v>
      </c>
      <c r="K29" s="33">
        <f>' Тепло 5'!D31</f>
        <v>0</v>
      </c>
      <c r="L29" s="32">
        <f t="shared" si="0"/>
        <v>0</v>
      </c>
    </row>
    <row r="30" spans="1:12" x14ac:dyDescent="0.25">
      <c r="A30" s="34" t="s">
        <v>76</v>
      </c>
      <c r="B30" s="30" t="s">
        <v>56</v>
      </c>
      <c r="C30" s="31">
        <f>'Уголь 1'!D30</f>
        <v>0</v>
      </c>
      <c r="D30" s="32"/>
      <c r="E30" s="32">
        <f>SUM('Нефтепродукты 2'!E32:F32)</f>
        <v>0</v>
      </c>
      <c r="F30" s="32"/>
      <c r="G30" s="32"/>
      <c r="H30" s="33"/>
      <c r="I30" s="33"/>
      <c r="J30" s="33">
        <f>'Электро 4'!E32</f>
        <v>0</v>
      </c>
      <c r="K30" s="33">
        <f>' Тепло 5'!D32</f>
        <v>0</v>
      </c>
      <c r="L30" s="32">
        <f t="shared" si="0"/>
        <v>0</v>
      </c>
    </row>
    <row r="31" spans="1:12" x14ac:dyDescent="0.25">
      <c r="A31" s="34" t="s">
        <v>29</v>
      </c>
      <c r="B31" s="30" t="s">
        <v>57</v>
      </c>
      <c r="C31" s="31">
        <f>'Уголь 1'!D31</f>
        <v>0</v>
      </c>
      <c r="D31" s="32"/>
      <c r="E31" s="32">
        <f>SUM('Нефтепродукты 2'!E33:F33)</f>
        <v>0</v>
      </c>
      <c r="F31" s="32"/>
      <c r="G31" s="32"/>
      <c r="H31" s="33"/>
      <c r="I31" s="33"/>
      <c r="J31" s="33">
        <f>'Электро 4'!E33</f>
        <v>0</v>
      </c>
      <c r="K31" s="33">
        <f>' Тепло 5'!D33</f>
        <v>0</v>
      </c>
      <c r="L31" s="32">
        <f t="shared" si="0"/>
        <v>0</v>
      </c>
    </row>
    <row r="32" spans="1:12" x14ac:dyDescent="0.25">
      <c r="A32" s="34" t="s">
        <v>30</v>
      </c>
      <c r="B32" s="30" t="s">
        <v>58</v>
      </c>
      <c r="C32" s="31">
        <f>'Уголь 1'!D32</f>
        <v>0</v>
      </c>
      <c r="D32" s="32"/>
      <c r="E32" s="32">
        <f>SUM('Нефтепродукты 2'!E34:F34)</f>
        <v>0</v>
      </c>
      <c r="F32" s="32"/>
      <c r="G32" s="32"/>
      <c r="H32" s="33"/>
      <c r="I32" s="33"/>
      <c r="J32" s="33">
        <f>'Электро 4'!E34</f>
        <v>0</v>
      </c>
      <c r="K32" s="33">
        <f>' Тепло 5'!D34</f>
        <v>0</v>
      </c>
      <c r="L32" s="32">
        <f t="shared" si="0"/>
        <v>0</v>
      </c>
    </row>
    <row r="33" spans="1:12" x14ac:dyDescent="0.25">
      <c r="A33" s="29" t="s">
        <v>31</v>
      </c>
      <c r="B33" s="30" t="s">
        <v>70</v>
      </c>
      <c r="C33" s="31">
        <f>'Уголь 1'!D33</f>
        <v>0</v>
      </c>
      <c r="D33" s="32"/>
      <c r="E33" s="32">
        <f>SUM('Нефтепродукты 2'!E35:F35)</f>
        <v>0</v>
      </c>
      <c r="F33" s="32"/>
      <c r="G33" s="32"/>
      <c r="H33" s="33"/>
      <c r="I33" s="33"/>
      <c r="J33" s="33">
        <f>'Электро 4'!E35</f>
        <v>0</v>
      </c>
      <c r="K33" s="33">
        <f>' Тепло 5'!D35</f>
        <v>0</v>
      </c>
      <c r="L33" s="32">
        <f t="shared" si="0"/>
        <v>0</v>
      </c>
    </row>
    <row r="34" spans="1:12" x14ac:dyDescent="0.25">
      <c r="A34" s="29" t="s">
        <v>32</v>
      </c>
      <c r="B34" s="30" t="s">
        <v>69</v>
      </c>
      <c r="C34" s="31">
        <f>'Уголь 1'!D34</f>
        <v>0</v>
      </c>
      <c r="D34" s="32"/>
      <c r="E34" s="32">
        <f>SUM('Нефтепродукты 2'!E36:F36)</f>
        <v>0</v>
      </c>
      <c r="F34" s="32"/>
      <c r="G34" s="32"/>
      <c r="H34" s="33"/>
      <c r="I34" s="33"/>
      <c r="J34" s="33">
        <f>'Электро 4'!E36</f>
        <v>0</v>
      </c>
      <c r="K34" s="33">
        <f>' Тепло 5'!D36</f>
        <v>0</v>
      </c>
      <c r="L34" s="32">
        <f t="shared" si="0"/>
        <v>0</v>
      </c>
    </row>
    <row r="35" spans="1:12" x14ac:dyDescent="0.25">
      <c r="A35" s="34" t="s">
        <v>33</v>
      </c>
      <c r="B35" s="30" t="s">
        <v>59</v>
      </c>
      <c r="C35" s="31">
        <f>'Уголь 1'!D35</f>
        <v>0</v>
      </c>
      <c r="D35" s="32"/>
      <c r="E35" s="32">
        <f>SUM('Нефтепродукты 2'!E37:F37)</f>
        <v>0</v>
      </c>
      <c r="F35" s="32"/>
      <c r="G35" s="32"/>
      <c r="H35" s="33"/>
      <c r="I35" s="33"/>
      <c r="J35" s="33">
        <f>'Электро 4'!E37</f>
        <v>0</v>
      </c>
      <c r="K35" s="33">
        <f>' Тепло 5'!D37</f>
        <v>0</v>
      </c>
      <c r="L35" s="32">
        <f t="shared" si="0"/>
        <v>0</v>
      </c>
    </row>
    <row r="36" spans="1:12" x14ac:dyDescent="0.25">
      <c r="A36" s="34" t="s">
        <v>34</v>
      </c>
      <c r="B36" s="30" t="s">
        <v>60</v>
      </c>
      <c r="C36" s="31">
        <f>'Уголь 1'!D36</f>
        <v>0</v>
      </c>
      <c r="D36" s="32"/>
      <c r="E36" s="32">
        <f>SUM('Нефтепродукты 2'!E38:F38)</f>
        <v>0</v>
      </c>
      <c r="F36" s="32"/>
      <c r="G36" s="32"/>
      <c r="H36" s="33"/>
      <c r="I36" s="33"/>
      <c r="J36" s="33">
        <f>'Электро 4'!E38</f>
        <v>0</v>
      </c>
      <c r="K36" s="33">
        <f>' Тепло 5'!D38</f>
        <v>0</v>
      </c>
      <c r="L36" s="32">
        <f t="shared" si="0"/>
        <v>0</v>
      </c>
    </row>
    <row r="37" spans="1:12" x14ac:dyDescent="0.25">
      <c r="A37" s="34" t="s">
        <v>35</v>
      </c>
      <c r="B37" s="30" t="s">
        <v>61</v>
      </c>
      <c r="C37" s="31">
        <f>'Уголь 1'!D37</f>
        <v>0</v>
      </c>
      <c r="D37" s="32"/>
      <c r="E37" s="32">
        <f>SUM('Нефтепродукты 2'!E39:F39)</f>
        <v>0</v>
      </c>
      <c r="F37" s="32"/>
      <c r="G37" s="32"/>
      <c r="H37" s="33"/>
      <c r="I37" s="33"/>
      <c r="J37" s="33">
        <f>'Электро 4'!E39</f>
        <v>0</v>
      </c>
      <c r="K37" s="33">
        <f>' Тепло 5'!D39</f>
        <v>0</v>
      </c>
      <c r="L37" s="32">
        <f t="shared" si="0"/>
        <v>0</v>
      </c>
    </row>
    <row r="38" spans="1:12" x14ac:dyDescent="0.25">
      <c r="A38" s="34" t="s">
        <v>36</v>
      </c>
      <c r="B38" s="30" t="s">
        <v>62</v>
      </c>
      <c r="C38" s="31">
        <f>'Уголь 1'!D38</f>
        <v>0</v>
      </c>
      <c r="D38" s="32"/>
      <c r="E38" s="32">
        <f>SUM('Нефтепродукты 2'!E40:F40)</f>
        <v>0</v>
      </c>
      <c r="F38" s="32"/>
      <c r="G38" s="32"/>
      <c r="H38" s="33"/>
      <c r="I38" s="33"/>
      <c r="J38" s="33">
        <f>'Электро 4'!E40</f>
        <v>0</v>
      </c>
      <c r="K38" s="33">
        <f>' Тепло 5'!D40</f>
        <v>99.472840000000005</v>
      </c>
      <c r="L38" s="32">
        <f t="shared" si="0"/>
        <v>99.472840000000005</v>
      </c>
    </row>
    <row r="39" spans="1:12" x14ac:dyDescent="0.25">
      <c r="A39" s="29" t="s">
        <v>37</v>
      </c>
      <c r="B39" s="30" t="s">
        <v>71</v>
      </c>
      <c r="C39" s="31">
        <f>'Уголь 1'!D39</f>
        <v>0</v>
      </c>
      <c r="D39" s="32"/>
      <c r="E39" s="32">
        <f>SUM('Нефтепродукты 2'!E41:F41)</f>
        <v>0</v>
      </c>
      <c r="F39" s="32"/>
      <c r="G39" s="32"/>
      <c r="H39" s="33"/>
      <c r="I39" s="33"/>
      <c r="J39" s="33">
        <f>'Электро 4'!E41</f>
        <v>0</v>
      </c>
      <c r="K39" s="33">
        <f>' Тепло 5'!D41</f>
        <v>1345.2460799999999</v>
      </c>
      <c r="L39" s="32">
        <f t="shared" si="0"/>
        <v>1345.2460799999999</v>
      </c>
    </row>
    <row r="40" spans="1:12" x14ac:dyDescent="0.25">
      <c r="A40" s="29" t="s">
        <v>38</v>
      </c>
      <c r="B40" s="30" t="s">
        <v>72</v>
      </c>
      <c r="C40" s="31">
        <f>'Уголь 1'!D40</f>
        <v>0</v>
      </c>
      <c r="D40" s="32"/>
      <c r="E40" s="32">
        <f>SUM('Нефтепродукты 2'!E42:F42)</f>
        <v>0</v>
      </c>
      <c r="F40" s="32">
        <f>'Газ 3'!D41</f>
        <v>0</v>
      </c>
      <c r="G40" s="32"/>
      <c r="H40" s="33"/>
      <c r="I40" s="33"/>
      <c r="J40" s="33">
        <f>'Электро 4'!E42</f>
        <v>0</v>
      </c>
      <c r="K40" s="33">
        <f>' Тепло 5'!D42</f>
        <v>1349.3771600000002</v>
      </c>
      <c r="L40" s="32">
        <f t="shared" si="0"/>
        <v>1349.3771600000002</v>
      </c>
    </row>
    <row r="41" spans="1:12" ht="31.5" customHeight="1" x14ac:dyDescent="0.25">
      <c r="A41" s="35" t="s">
        <v>39</v>
      </c>
      <c r="B41" s="30" t="s">
        <v>73</v>
      </c>
      <c r="C41" s="31">
        <f>'Уголь 1'!D41</f>
        <v>0</v>
      </c>
      <c r="D41" s="32"/>
      <c r="E41" s="32">
        <f>SUM('Нефтепродукты 2'!E43:F43)</f>
        <v>0</v>
      </c>
      <c r="F41" s="32"/>
      <c r="G41" s="32"/>
      <c r="H41" s="33"/>
      <c r="I41" s="33"/>
      <c r="J41" s="33">
        <f>'Электро 4'!E43</f>
        <v>0</v>
      </c>
      <c r="K41" s="33">
        <f>' Тепло 5'!D43</f>
        <v>0</v>
      </c>
      <c r="L41" s="32">
        <f t="shared" si="0"/>
        <v>0</v>
      </c>
    </row>
    <row r="42" spans="1:12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2" x14ac:dyDescent="0.25">
      <c r="A43" s="2" t="s">
        <v>100</v>
      </c>
      <c r="B43" s="38"/>
      <c r="C43" s="40"/>
      <c r="D43" s="40"/>
      <c r="E43" s="50" t="s">
        <v>99</v>
      </c>
      <c r="F43" s="50"/>
      <c r="G43" s="50"/>
      <c r="H43" s="50"/>
      <c r="I43" s="38"/>
      <c r="J43" s="38"/>
      <c r="K43" s="38"/>
      <c r="L43" s="38"/>
    </row>
    <row r="44" spans="1:12" ht="21.75" customHeight="1" x14ac:dyDescent="0.25">
      <c r="A44" s="42" t="s">
        <v>40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 ht="16.5" customHeight="1" x14ac:dyDescent="0.25">
      <c r="A45" s="43" t="s">
        <v>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 x14ac:dyDescent="0.25">
      <c r="A46" s="3"/>
    </row>
  </sheetData>
  <mergeCells count="11">
    <mergeCell ref="J3:L3"/>
    <mergeCell ref="A1:C2"/>
    <mergeCell ref="E43:H43"/>
    <mergeCell ref="A4:L4"/>
    <mergeCell ref="A44:L44"/>
    <mergeCell ref="A45:L45"/>
    <mergeCell ref="A5:L5"/>
    <mergeCell ref="C43:D43"/>
    <mergeCell ref="G1:I2"/>
    <mergeCell ref="J1:L2"/>
    <mergeCell ref="G3:I3"/>
  </mergeCells>
  <printOptions horizontalCentered="1"/>
  <pageMargins left="0.39370078740157483" right="0.39370078740157483" top="0.74803149606299213" bottom="0.39370078740157483" header="0" footer="0"/>
  <pageSetup paperSize="9" scale="66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40.140625" style="2" customWidth="1"/>
    <col min="2" max="2" width="10" style="2" customWidth="1"/>
    <col min="3" max="3" width="15" style="2" customWidth="1"/>
    <col min="4" max="4" width="20.140625" style="18" customWidth="1"/>
    <col min="5" max="5" width="14.42578125" style="18" customWidth="1"/>
    <col min="6" max="16384" width="9.140625" style="2"/>
  </cols>
  <sheetData>
    <row r="1" spans="1:5" ht="24.75" customHeight="1" x14ac:dyDescent="0.25">
      <c r="B1" s="48" t="s">
        <v>109</v>
      </c>
      <c r="C1" s="48"/>
      <c r="D1" s="48"/>
    </row>
    <row r="2" spans="1:5" ht="28.5" customHeight="1" x14ac:dyDescent="0.25">
      <c r="B2" s="48"/>
      <c r="C2" s="48"/>
      <c r="D2" s="48"/>
    </row>
    <row r="4" spans="1:5" ht="15.75" x14ac:dyDescent="0.25">
      <c r="D4" s="39"/>
    </row>
    <row r="5" spans="1:5" x14ac:dyDescent="0.25">
      <c r="A5" s="41" t="s">
        <v>79</v>
      </c>
      <c r="B5" s="41"/>
      <c r="C5" s="41"/>
      <c r="D5" s="41"/>
    </row>
    <row r="6" spans="1:5" x14ac:dyDescent="0.25">
      <c r="A6" s="41" t="s">
        <v>93</v>
      </c>
      <c r="B6" s="41"/>
      <c r="C6" s="41"/>
      <c r="D6" s="41"/>
    </row>
    <row r="7" spans="1:5" x14ac:dyDescent="0.25">
      <c r="A7" s="41"/>
      <c r="B7" s="41"/>
      <c r="C7" s="41"/>
    </row>
    <row r="8" spans="1:5" x14ac:dyDescent="0.25">
      <c r="A8" s="3"/>
    </row>
    <row r="9" spans="1:5" ht="45" x14ac:dyDescent="0.25">
      <c r="A9" s="6" t="s">
        <v>46</v>
      </c>
      <c r="B9" s="6" t="s">
        <v>47</v>
      </c>
      <c r="C9" s="4" t="s">
        <v>43</v>
      </c>
      <c r="D9" s="19" t="s">
        <v>77</v>
      </c>
    </row>
    <row r="10" spans="1:5" x14ac:dyDescent="0.25">
      <c r="A10" s="6">
        <v>1</v>
      </c>
      <c r="B10" s="6">
        <v>2</v>
      </c>
      <c r="C10" s="6">
        <v>3</v>
      </c>
      <c r="D10" s="6">
        <v>4</v>
      </c>
    </row>
    <row r="11" spans="1:5" ht="15.75" x14ac:dyDescent="0.25">
      <c r="A11" s="7" t="s">
        <v>9</v>
      </c>
      <c r="B11" s="11">
        <v>1</v>
      </c>
      <c r="C11" s="9">
        <v>25575.9</v>
      </c>
      <c r="D11" s="9">
        <f>C11*E11</f>
        <v>3800.5787400000004</v>
      </c>
      <c r="E11" s="20">
        <v>0.14860000000000001</v>
      </c>
    </row>
    <row r="12" spans="1:5" x14ac:dyDescent="0.25">
      <c r="A12" s="7" t="s">
        <v>10</v>
      </c>
      <c r="B12" s="11">
        <v>2</v>
      </c>
      <c r="C12" s="9"/>
      <c r="D12" s="9"/>
    </row>
    <row r="13" spans="1:5" x14ac:dyDescent="0.25">
      <c r="A13" s="7" t="s">
        <v>11</v>
      </c>
      <c r="B13" s="11">
        <v>3</v>
      </c>
      <c r="C13" s="9"/>
      <c r="D13" s="9"/>
    </row>
    <row r="14" spans="1:5" x14ac:dyDescent="0.25">
      <c r="A14" s="7" t="s">
        <v>12</v>
      </c>
      <c r="B14" s="11">
        <v>4</v>
      </c>
      <c r="D14" s="9"/>
    </row>
    <row r="15" spans="1:5" x14ac:dyDescent="0.25">
      <c r="A15" s="7" t="s">
        <v>13</v>
      </c>
      <c r="B15" s="11">
        <v>5</v>
      </c>
      <c r="C15" s="9">
        <v>20413.599999999999</v>
      </c>
      <c r="D15" s="9">
        <f>SUM(D11:D14)</f>
        <v>3800.5787400000004</v>
      </c>
    </row>
    <row r="16" spans="1:5" x14ac:dyDescent="0.25">
      <c r="A16" s="12" t="s">
        <v>14</v>
      </c>
      <c r="B16" s="13">
        <v>6</v>
      </c>
      <c r="C16" s="14"/>
      <c r="D16" s="14"/>
    </row>
    <row r="17" spans="1:4" x14ac:dyDescent="0.25">
      <c r="A17" s="7" t="s">
        <v>15</v>
      </c>
      <c r="B17" s="11">
        <v>7</v>
      </c>
      <c r="C17" s="9"/>
      <c r="D17" s="9"/>
    </row>
    <row r="18" spans="1:4" x14ac:dyDescent="0.25">
      <c r="A18" s="7" t="s">
        <v>16</v>
      </c>
      <c r="B18" s="11">
        <v>8</v>
      </c>
      <c r="C18" s="9">
        <v>25575.9</v>
      </c>
      <c r="D18" s="8">
        <f>D19+D20+D21</f>
        <v>3800.5787400000004</v>
      </c>
    </row>
    <row r="19" spans="1:4" x14ac:dyDescent="0.25">
      <c r="A19" s="16" t="s">
        <v>17</v>
      </c>
      <c r="B19" s="11" t="s">
        <v>49</v>
      </c>
      <c r="C19" s="8"/>
      <c r="D19" s="8"/>
    </row>
    <row r="20" spans="1:4" x14ac:dyDescent="0.25">
      <c r="A20" s="16" t="s">
        <v>18</v>
      </c>
      <c r="B20" s="11" t="s">
        <v>50</v>
      </c>
      <c r="C20" s="9">
        <v>25575.9</v>
      </c>
      <c r="D20" s="8">
        <f>C20*E11</f>
        <v>3800.5787400000004</v>
      </c>
    </row>
    <row r="21" spans="1:4" ht="30" x14ac:dyDescent="0.25">
      <c r="A21" s="16" t="s">
        <v>48</v>
      </c>
      <c r="B21" s="11" t="s">
        <v>51</v>
      </c>
      <c r="C21" s="8"/>
      <c r="D21" s="8"/>
    </row>
    <row r="22" spans="1:4" x14ac:dyDescent="0.25">
      <c r="A22" s="7" t="s">
        <v>20</v>
      </c>
      <c r="B22" s="11">
        <v>9</v>
      </c>
      <c r="C22" s="8"/>
      <c r="D22" s="8"/>
    </row>
    <row r="23" spans="1:4" x14ac:dyDescent="0.25">
      <c r="A23" s="16" t="s">
        <v>21</v>
      </c>
      <c r="B23" s="11" t="s">
        <v>52</v>
      </c>
      <c r="C23" s="8"/>
      <c r="D23" s="8"/>
    </row>
    <row r="24" spans="1:4" x14ac:dyDescent="0.25">
      <c r="A24" s="16" t="s">
        <v>22</v>
      </c>
      <c r="B24" s="11" t="s">
        <v>53</v>
      </c>
      <c r="C24" s="8"/>
      <c r="D24" s="8"/>
    </row>
    <row r="25" spans="1:4" x14ac:dyDescent="0.25">
      <c r="A25" s="16" t="s">
        <v>23</v>
      </c>
      <c r="B25" s="11" t="s">
        <v>54</v>
      </c>
      <c r="C25" s="8"/>
      <c r="D25" s="8"/>
    </row>
    <row r="26" spans="1:4" x14ac:dyDescent="0.25">
      <c r="A26" s="7" t="s">
        <v>24</v>
      </c>
      <c r="B26" s="11">
        <v>10</v>
      </c>
      <c r="C26" s="8">
        <v>669.4</v>
      </c>
      <c r="D26" s="8">
        <f>C26*$E$11</f>
        <v>99.472840000000005</v>
      </c>
    </row>
    <row r="27" spans="1:4" x14ac:dyDescent="0.25">
      <c r="A27" s="7" t="s">
        <v>25</v>
      </c>
      <c r="B27" s="11">
        <v>11</v>
      </c>
      <c r="C27" s="8">
        <v>5162.3</v>
      </c>
      <c r="D27" s="8">
        <f>C27*$E$11</f>
        <v>767.11778000000004</v>
      </c>
    </row>
    <row r="28" spans="1:4" ht="16.5" customHeight="1" x14ac:dyDescent="0.25">
      <c r="A28" s="7" t="s">
        <v>26</v>
      </c>
      <c r="B28" s="11">
        <v>12</v>
      </c>
      <c r="C28" s="8"/>
      <c r="D28" s="8">
        <f>SUM(D29,D30,D35,D36,D41,D42)</f>
        <v>2933.98812</v>
      </c>
    </row>
    <row r="29" spans="1:4" ht="15.75" customHeight="1" x14ac:dyDescent="0.25">
      <c r="A29" s="7" t="s">
        <v>27</v>
      </c>
      <c r="B29" s="11">
        <v>13</v>
      </c>
      <c r="C29" s="8"/>
      <c r="D29" s="8">
        <f>C29*$E$11</f>
        <v>0</v>
      </c>
    </row>
    <row r="30" spans="1:4" x14ac:dyDescent="0.25">
      <c r="A30" s="12" t="s">
        <v>28</v>
      </c>
      <c r="B30" s="13">
        <v>14</v>
      </c>
      <c r="C30" s="14">
        <v>1610.8</v>
      </c>
      <c r="D30" s="14">
        <f>E11*C30</f>
        <v>239.36488</v>
      </c>
    </row>
    <row r="31" spans="1:4" x14ac:dyDescent="0.25">
      <c r="A31" s="16" t="s">
        <v>75</v>
      </c>
      <c r="B31" s="11" t="s">
        <v>55</v>
      </c>
      <c r="C31" s="8"/>
      <c r="D31" s="8">
        <f>C31*$E$11</f>
        <v>0</v>
      </c>
    </row>
    <row r="32" spans="1:4" x14ac:dyDescent="0.25">
      <c r="A32" s="16" t="s">
        <v>76</v>
      </c>
      <c r="B32" s="11" t="s">
        <v>56</v>
      </c>
      <c r="C32" s="8"/>
      <c r="D32" s="8"/>
    </row>
    <row r="33" spans="1:4" x14ac:dyDescent="0.25">
      <c r="A33" s="16" t="s">
        <v>29</v>
      </c>
      <c r="B33" s="11" t="s">
        <v>57</v>
      </c>
      <c r="C33" s="8"/>
      <c r="D33" s="8">
        <f>C33*$E$11</f>
        <v>0</v>
      </c>
    </row>
    <row r="34" spans="1:4" x14ac:dyDescent="0.25">
      <c r="A34" s="16" t="s">
        <v>30</v>
      </c>
      <c r="B34" s="11" t="s">
        <v>58</v>
      </c>
      <c r="C34" s="8"/>
      <c r="D34" s="8">
        <f>C34*$E$11</f>
        <v>0</v>
      </c>
    </row>
    <row r="35" spans="1:4" x14ac:dyDescent="0.25">
      <c r="A35" s="12" t="s">
        <v>31</v>
      </c>
      <c r="B35" s="13">
        <v>15</v>
      </c>
      <c r="C35" s="14"/>
      <c r="D35" s="14">
        <f>C35*$E$11</f>
        <v>0</v>
      </c>
    </row>
    <row r="36" spans="1:4" x14ac:dyDescent="0.25">
      <c r="A36" s="12" t="s">
        <v>32</v>
      </c>
      <c r="B36" s="13">
        <v>16</v>
      </c>
      <c r="C36" s="14"/>
      <c r="D36" s="14"/>
    </row>
    <row r="37" spans="1:4" x14ac:dyDescent="0.25">
      <c r="A37" s="16" t="s">
        <v>33</v>
      </c>
      <c r="B37" s="11" t="s">
        <v>59</v>
      </c>
      <c r="C37" s="8"/>
      <c r="D37" s="8">
        <f t="shared" ref="D37:D42" si="0">C37*$E$11</f>
        <v>0</v>
      </c>
    </row>
    <row r="38" spans="1:4" x14ac:dyDescent="0.25">
      <c r="A38" s="16" t="s">
        <v>34</v>
      </c>
      <c r="B38" s="11" t="s">
        <v>60</v>
      </c>
      <c r="C38" s="8"/>
      <c r="D38" s="8">
        <f t="shared" si="0"/>
        <v>0</v>
      </c>
    </row>
    <row r="39" spans="1:4" x14ac:dyDescent="0.25">
      <c r="A39" s="16" t="s">
        <v>35</v>
      </c>
      <c r="B39" s="11" t="s">
        <v>61</v>
      </c>
      <c r="C39" s="8"/>
      <c r="D39" s="8">
        <f t="shared" si="0"/>
        <v>0</v>
      </c>
    </row>
    <row r="40" spans="1:4" x14ac:dyDescent="0.25">
      <c r="A40" s="16" t="s">
        <v>36</v>
      </c>
      <c r="B40" s="11" t="s">
        <v>62</v>
      </c>
      <c r="C40" s="8">
        <v>669.4</v>
      </c>
      <c r="D40" s="8">
        <f t="shared" si="0"/>
        <v>99.472840000000005</v>
      </c>
    </row>
    <row r="41" spans="1:4" x14ac:dyDescent="0.25">
      <c r="A41" s="12" t="s">
        <v>37</v>
      </c>
      <c r="B41" s="13" t="s">
        <v>71</v>
      </c>
      <c r="C41" s="14">
        <v>9052.7999999999993</v>
      </c>
      <c r="D41" s="8">
        <f t="shared" si="0"/>
        <v>1345.2460799999999</v>
      </c>
    </row>
    <row r="42" spans="1:4" x14ac:dyDescent="0.25">
      <c r="A42" s="12" t="s">
        <v>38</v>
      </c>
      <c r="B42" s="13" t="s">
        <v>72</v>
      </c>
      <c r="C42" s="14">
        <v>9080.6</v>
      </c>
      <c r="D42" s="14">
        <f t="shared" si="0"/>
        <v>1349.3771600000002</v>
      </c>
    </row>
    <row r="43" spans="1:4" ht="30.75" customHeight="1" x14ac:dyDescent="0.25">
      <c r="A43" s="10" t="s">
        <v>39</v>
      </c>
      <c r="B43" s="11" t="s">
        <v>73</v>
      </c>
      <c r="C43" s="8"/>
      <c r="D43" s="8"/>
    </row>
  </sheetData>
  <mergeCells count="4">
    <mergeCell ref="A7:C7"/>
    <mergeCell ref="B1:D2"/>
    <mergeCell ref="A5:D5"/>
    <mergeCell ref="A6:D6"/>
  </mergeCells>
  <printOptions horizontalCentered="1"/>
  <pageMargins left="1.1811023622047245" right="0.70866141732283472" top="0.74803149606299213" bottom="0.74803149606299213" header="0.31496062992125984" footer="0.31496062992125984"/>
  <pageSetup paperSize="9" scale="95" orientation="portrait" horizontalDpi="180" verticalDpi="180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>
      <selection activeCell="B1" sqref="B1:E2"/>
    </sheetView>
  </sheetViews>
  <sheetFormatPr defaultRowHeight="15" x14ac:dyDescent="0.25"/>
  <cols>
    <col min="1" max="1" width="42.7109375" style="2" customWidth="1"/>
    <col min="2" max="2" width="10" style="2" customWidth="1"/>
    <col min="3" max="3" width="15.28515625" style="2" hidden="1" customWidth="1"/>
    <col min="4" max="4" width="18.5703125" style="2" customWidth="1"/>
    <col min="5" max="5" width="14" style="2" customWidth="1"/>
    <col min="6" max="6" width="20.5703125" style="2" customWidth="1"/>
    <col min="7" max="16384" width="9.140625" style="2"/>
  </cols>
  <sheetData>
    <row r="1" spans="1:6" ht="27" customHeight="1" x14ac:dyDescent="0.25">
      <c r="B1" s="48" t="s">
        <v>108</v>
      </c>
      <c r="C1" s="48"/>
      <c r="D1" s="48"/>
      <c r="E1" s="48"/>
    </row>
    <row r="2" spans="1:6" ht="27.75" customHeight="1" x14ac:dyDescent="0.25">
      <c r="B2" s="48"/>
      <c r="C2" s="48"/>
      <c r="D2" s="48"/>
      <c r="E2" s="48"/>
    </row>
    <row r="5" spans="1:6" x14ac:dyDescent="0.25">
      <c r="A5" s="41" t="s">
        <v>44</v>
      </c>
      <c r="B5" s="41"/>
      <c r="C5" s="41"/>
      <c r="D5" s="41"/>
      <c r="E5" s="41"/>
    </row>
    <row r="6" spans="1:6" x14ac:dyDescent="0.25">
      <c r="A6" s="41" t="s">
        <v>45</v>
      </c>
      <c r="B6" s="41"/>
      <c r="C6" s="41"/>
      <c r="D6" s="41"/>
      <c r="E6" s="41"/>
    </row>
    <row r="7" spans="1:6" x14ac:dyDescent="0.25">
      <c r="A7" s="41" t="s">
        <v>94</v>
      </c>
      <c r="B7" s="41"/>
      <c r="C7" s="41"/>
      <c r="D7" s="41"/>
      <c r="E7" s="41"/>
    </row>
    <row r="8" spans="1:6" x14ac:dyDescent="0.25">
      <c r="A8" s="3"/>
    </row>
    <row r="9" spans="1:6" ht="45" x14ac:dyDescent="0.25">
      <c r="A9" s="6" t="s">
        <v>46</v>
      </c>
      <c r="B9" s="6" t="s">
        <v>47</v>
      </c>
      <c r="C9" s="4" t="s">
        <v>78</v>
      </c>
      <c r="D9" s="4" t="s">
        <v>42</v>
      </c>
      <c r="E9" s="19" t="s">
        <v>78</v>
      </c>
    </row>
    <row r="10" spans="1:6" x14ac:dyDescent="0.25">
      <c r="A10" s="5"/>
      <c r="B10" s="5"/>
      <c r="C10" s="5"/>
      <c r="D10" s="6"/>
      <c r="E10" s="6">
        <v>1</v>
      </c>
    </row>
    <row r="11" spans="1:6" ht="15.75" x14ac:dyDescent="0.25">
      <c r="A11" s="7" t="s">
        <v>9</v>
      </c>
      <c r="B11" s="11">
        <v>1</v>
      </c>
      <c r="C11" s="9" t="e">
        <f>C17+C18</f>
        <v>#REF!</v>
      </c>
      <c r="D11" s="9"/>
      <c r="E11" s="9">
        <f>D11*F11</f>
        <v>0</v>
      </c>
      <c r="F11" s="20">
        <v>0.34449999999999997</v>
      </c>
    </row>
    <row r="12" spans="1:6" x14ac:dyDescent="0.25">
      <c r="A12" s="7" t="s">
        <v>10</v>
      </c>
      <c r="B12" s="11">
        <v>2</v>
      </c>
      <c r="C12" s="11"/>
      <c r="D12" s="9">
        <v>1214.2570000000001</v>
      </c>
      <c r="E12" s="9">
        <f>D12*F11</f>
        <v>418.31153649999999</v>
      </c>
      <c r="F12" s="18"/>
    </row>
    <row r="13" spans="1:6" x14ac:dyDescent="0.25">
      <c r="A13" s="7" t="s">
        <v>11</v>
      </c>
      <c r="B13" s="11">
        <v>3</v>
      </c>
      <c r="C13" s="11"/>
      <c r="D13" s="9"/>
      <c r="E13" s="9"/>
      <c r="F13" s="18"/>
    </row>
    <row r="14" spans="1:6" x14ac:dyDescent="0.25">
      <c r="A14" s="7" t="s">
        <v>12</v>
      </c>
      <c r="B14" s="11">
        <v>4</v>
      </c>
      <c r="C14" s="11"/>
      <c r="D14" s="9"/>
      <c r="E14" s="9"/>
      <c r="F14" s="18"/>
    </row>
    <row r="15" spans="1:6" x14ac:dyDescent="0.25">
      <c r="A15" s="7" t="s">
        <v>13</v>
      </c>
      <c r="B15" s="11">
        <v>5</v>
      </c>
      <c r="C15" s="11"/>
      <c r="D15" s="9">
        <f>SUM(D11:D14)</f>
        <v>1214.2570000000001</v>
      </c>
      <c r="E15" s="9">
        <f>SUM(E11:E14)</f>
        <v>418.31153649999999</v>
      </c>
      <c r="F15" s="18"/>
    </row>
    <row r="16" spans="1:6" x14ac:dyDescent="0.25">
      <c r="A16" s="12" t="s">
        <v>14</v>
      </c>
      <c r="B16" s="13">
        <v>6</v>
      </c>
      <c r="C16" s="13"/>
      <c r="D16" s="22"/>
      <c r="E16" s="22"/>
      <c r="F16" s="18"/>
    </row>
    <row r="17" spans="1:6" x14ac:dyDescent="0.25">
      <c r="A17" s="7" t="s">
        <v>15</v>
      </c>
      <c r="B17" s="11">
        <v>7</v>
      </c>
      <c r="C17" s="9" t="e">
        <f>-C26-C27+C28</f>
        <v>#REF!</v>
      </c>
      <c r="D17" s="9"/>
      <c r="E17" s="9">
        <f>E19</f>
        <v>0</v>
      </c>
      <c r="F17" s="18"/>
    </row>
    <row r="18" spans="1:6" x14ac:dyDescent="0.25">
      <c r="A18" s="7" t="s">
        <v>16</v>
      </c>
      <c r="B18" s="11">
        <v>8</v>
      </c>
      <c r="C18" s="11"/>
      <c r="D18" s="8">
        <v>1184.357</v>
      </c>
      <c r="E18" s="8">
        <f>E19+E20+E21</f>
        <v>408.01098649999994</v>
      </c>
      <c r="F18" s="18"/>
    </row>
    <row r="19" spans="1:6" x14ac:dyDescent="0.25">
      <c r="A19" s="16" t="s">
        <v>17</v>
      </c>
      <c r="B19" s="11" t="s">
        <v>49</v>
      </c>
      <c r="C19" s="11"/>
      <c r="D19" s="8"/>
      <c r="E19" s="8"/>
      <c r="F19" s="18"/>
    </row>
    <row r="20" spans="1:6" x14ac:dyDescent="0.25">
      <c r="A20" s="16" t="s">
        <v>18</v>
      </c>
      <c r="B20" s="11" t="s">
        <v>50</v>
      </c>
      <c r="C20" s="11"/>
      <c r="D20" s="8">
        <v>1184.357</v>
      </c>
      <c r="E20" s="8">
        <f>D20*F11</f>
        <v>408.01098649999994</v>
      </c>
      <c r="F20" s="18"/>
    </row>
    <row r="21" spans="1:6" ht="16.5" customHeight="1" x14ac:dyDescent="0.25">
      <c r="A21" s="16" t="s">
        <v>48</v>
      </c>
      <c r="B21" s="11" t="s">
        <v>51</v>
      </c>
      <c r="C21" s="11"/>
      <c r="D21" s="8"/>
      <c r="E21" s="8"/>
      <c r="F21" s="18"/>
    </row>
    <row r="22" spans="1:6" x14ac:dyDescent="0.25">
      <c r="A22" s="7" t="s">
        <v>20</v>
      </c>
      <c r="B22" s="11">
        <v>9</v>
      </c>
      <c r="C22" s="11"/>
      <c r="D22" s="8"/>
      <c r="E22" s="8"/>
      <c r="F22" s="18"/>
    </row>
    <row r="23" spans="1:6" x14ac:dyDescent="0.25">
      <c r="A23" s="16" t="s">
        <v>21</v>
      </c>
      <c r="B23" s="11" t="s">
        <v>52</v>
      </c>
      <c r="C23" s="11"/>
      <c r="D23" s="8"/>
      <c r="E23" s="8"/>
      <c r="F23" s="18"/>
    </row>
    <row r="24" spans="1:6" x14ac:dyDescent="0.25">
      <c r="A24" s="16" t="s">
        <v>22</v>
      </c>
      <c r="B24" s="11" t="s">
        <v>53</v>
      </c>
      <c r="C24" s="11"/>
      <c r="D24" s="8"/>
      <c r="E24" s="8"/>
      <c r="F24" s="18"/>
    </row>
    <row r="25" spans="1:6" x14ac:dyDescent="0.25">
      <c r="A25" s="16" t="s">
        <v>23</v>
      </c>
      <c r="B25" s="11" t="s">
        <v>54</v>
      </c>
      <c r="C25" s="11"/>
      <c r="D25" s="8"/>
      <c r="E25" s="8"/>
      <c r="F25" s="18"/>
    </row>
    <row r="26" spans="1:6" x14ac:dyDescent="0.25">
      <c r="A26" s="7" t="s">
        <v>24</v>
      </c>
      <c r="B26" s="11">
        <v>10</v>
      </c>
      <c r="C26" s="8"/>
      <c r="D26" s="8">
        <v>29.905999999999999</v>
      </c>
      <c r="E26" s="8">
        <f>D26*$F$11</f>
        <v>10.302616999999998</v>
      </c>
      <c r="F26" s="18"/>
    </row>
    <row r="27" spans="1:6" x14ac:dyDescent="0.25">
      <c r="A27" s="7" t="s">
        <v>25</v>
      </c>
      <c r="B27" s="11">
        <v>11</v>
      </c>
      <c r="C27" s="8" t="e">
        <f>D27*#REF!/1000</f>
        <v>#REF!</v>
      </c>
      <c r="D27" s="8"/>
      <c r="E27" s="8">
        <f>D27*$F$11</f>
        <v>0</v>
      </c>
      <c r="F27" s="18"/>
    </row>
    <row r="28" spans="1:6" ht="14.25" customHeight="1" x14ac:dyDescent="0.25">
      <c r="A28" s="7" t="s">
        <v>26</v>
      </c>
      <c r="B28" s="11">
        <v>12</v>
      </c>
      <c r="C28" s="8" t="e">
        <f>D28*#REF!/1000</f>
        <v>#REF!</v>
      </c>
      <c r="D28" s="8">
        <f>SUM(D29,D30,D35,D36,D41,D42)</f>
        <v>0</v>
      </c>
      <c r="E28" s="8"/>
      <c r="F28" s="18"/>
    </row>
    <row r="29" spans="1:6" ht="14.25" customHeight="1" x14ac:dyDescent="0.25">
      <c r="A29" s="7" t="s">
        <v>27</v>
      </c>
      <c r="B29" s="11">
        <v>13</v>
      </c>
      <c r="C29" s="8" t="e">
        <f>D29*#REF!/1000</f>
        <v>#REF!</v>
      </c>
      <c r="D29" s="8"/>
      <c r="E29" s="8">
        <f>D29*$F$11</f>
        <v>0</v>
      </c>
      <c r="F29" s="18"/>
    </row>
    <row r="30" spans="1:6" x14ac:dyDescent="0.25">
      <c r="A30" s="12" t="s">
        <v>28</v>
      </c>
      <c r="B30" s="13">
        <v>14</v>
      </c>
      <c r="C30" s="14" t="e">
        <f>SUM(C31:C34)</f>
        <v>#REF!</v>
      </c>
      <c r="D30" s="14"/>
      <c r="E30" s="14"/>
      <c r="F30" s="18"/>
    </row>
    <row r="31" spans="1:6" x14ac:dyDescent="0.25">
      <c r="A31" s="16" t="s">
        <v>75</v>
      </c>
      <c r="B31" s="11" t="s">
        <v>55</v>
      </c>
      <c r="C31" s="8" t="e">
        <f>D31*#REF!/1000</f>
        <v>#REF!</v>
      </c>
      <c r="D31" s="8"/>
      <c r="E31" s="8">
        <f>D31*$F$11</f>
        <v>0</v>
      </c>
      <c r="F31" s="18"/>
    </row>
    <row r="32" spans="1:6" x14ac:dyDescent="0.25">
      <c r="A32" s="16" t="s">
        <v>76</v>
      </c>
      <c r="B32" s="11" t="s">
        <v>56</v>
      </c>
      <c r="C32" s="8" t="e">
        <f>D32*#REF!/1000</f>
        <v>#REF!</v>
      </c>
      <c r="D32" s="8"/>
      <c r="E32" s="8"/>
      <c r="F32" s="18"/>
    </row>
    <row r="33" spans="1:6" x14ac:dyDescent="0.25">
      <c r="A33" s="16" t="s">
        <v>29</v>
      </c>
      <c r="B33" s="11" t="s">
        <v>57</v>
      </c>
      <c r="C33" s="8" t="e">
        <f>D33*#REF!/1000</f>
        <v>#REF!</v>
      </c>
      <c r="D33" s="8"/>
      <c r="E33" s="8">
        <f>D33*$F$11</f>
        <v>0</v>
      </c>
      <c r="F33" s="18"/>
    </row>
    <row r="34" spans="1:6" x14ac:dyDescent="0.25">
      <c r="A34" s="16" t="s">
        <v>30</v>
      </c>
      <c r="B34" s="11" t="s">
        <v>58</v>
      </c>
      <c r="C34" s="8" t="e">
        <f>D34*#REF!/1000</f>
        <v>#REF!</v>
      </c>
      <c r="D34" s="8"/>
      <c r="E34" s="8">
        <f>D34*$F$11</f>
        <v>0</v>
      </c>
      <c r="F34" s="18"/>
    </row>
    <row r="35" spans="1:6" x14ac:dyDescent="0.25">
      <c r="A35" s="12" t="s">
        <v>31</v>
      </c>
      <c r="B35" s="13">
        <v>15</v>
      </c>
      <c r="C35" s="8" t="e">
        <f>D35*#REF!/1000</f>
        <v>#REF!</v>
      </c>
      <c r="D35" s="14"/>
      <c r="E35" s="14">
        <f>D35*$F$11</f>
        <v>0</v>
      </c>
      <c r="F35" s="18"/>
    </row>
    <row r="36" spans="1:6" x14ac:dyDescent="0.25">
      <c r="A36" s="12" t="s">
        <v>32</v>
      </c>
      <c r="B36" s="13">
        <v>16</v>
      </c>
      <c r="C36" s="14" t="e">
        <f>SUM(C37:C40)</f>
        <v>#REF!</v>
      </c>
      <c r="D36" s="14">
        <f>SUM(D37:D40)</f>
        <v>0</v>
      </c>
      <c r="E36" s="14">
        <f>SUM(E37:E40)</f>
        <v>0</v>
      </c>
      <c r="F36" s="18"/>
    </row>
    <row r="37" spans="1:6" x14ac:dyDescent="0.25">
      <c r="A37" s="16" t="s">
        <v>33</v>
      </c>
      <c r="B37" s="11" t="s">
        <v>59</v>
      </c>
      <c r="C37" s="8" t="e">
        <f>D37*#REF!/1000</f>
        <v>#REF!</v>
      </c>
      <c r="D37" s="8"/>
      <c r="E37" s="8">
        <f t="shared" ref="E37:E42" si="0">D37*$F$11</f>
        <v>0</v>
      </c>
      <c r="F37" s="18"/>
    </row>
    <row r="38" spans="1:6" x14ac:dyDescent="0.25">
      <c r="A38" s="16" t="s">
        <v>34</v>
      </c>
      <c r="B38" s="11" t="s">
        <v>60</v>
      </c>
      <c r="C38" s="8" t="e">
        <f>D38*#REF!/1000</f>
        <v>#REF!</v>
      </c>
      <c r="D38" s="8"/>
      <c r="E38" s="8">
        <f t="shared" si="0"/>
        <v>0</v>
      </c>
      <c r="F38" s="18"/>
    </row>
    <row r="39" spans="1:6" x14ac:dyDescent="0.25">
      <c r="A39" s="16" t="s">
        <v>35</v>
      </c>
      <c r="B39" s="11" t="s">
        <v>61</v>
      </c>
      <c r="C39" s="8" t="e">
        <f>D39*#REF!/1000</f>
        <v>#REF!</v>
      </c>
      <c r="D39" s="8"/>
      <c r="E39" s="8">
        <f t="shared" si="0"/>
        <v>0</v>
      </c>
      <c r="F39" s="18"/>
    </row>
    <row r="40" spans="1:6" x14ac:dyDescent="0.25">
      <c r="A40" s="16" t="s">
        <v>36</v>
      </c>
      <c r="B40" s="11" t="s">
        <v>62</v>
      </c>
      <c r="C40" s="8" t="e">
        <f>D40*#REF!/1000</f>
        <v>#REF!</v>
      </c>
      <c r="D40" s="8"/>
      <c r="E40" s="8">
        <f t="shared" si="0"/>
        <v>0</v>
      </c>
      <c r="F40" s="18"/>
    </row>
    <row r="41" spans="1:6" x14ac:dyDescent="0.25">
      <c r="A41" s="12" t="s">
        <v>37</v>
      </c>
      <c r="B41" s="13" t="s">
        <v>71</v>
      </c>
      <c r="C41" s="14" t="e">
        <f>D41*#REF!/1000</f>
        <v>#REF!</v>
      </c>
      <c r="D41" s="14"/>
      <c r="E41" s="14">
        <f t="shared" si="0"/>
        <v>0</v>
      </c>
      <c r="F41" s="18"/>
    </row>
    <row r="42" spans="1:6" x14ac:dyDescent="0.25">
      <c r="A42" s="12" t="s">
        <v>38</v>
      </c>
      <c r="B42" s="13" t="s">
        <v>72</v>
      </c>
      <c r="C42" s="14" t="e">
        <f>D42*#REF!/1000</f>
        <v>#REF!</v>
      </c>
      <c r="D42" s="14"/>
      <c r="E42" s="14">
        <f t="shared" si="0"/>
        <v>0</v>
      </c>
      <c r="F42" s="18"/>
    </row>
    <row r="43" spans="1:6" ht="25.5" customHeight="1" x14ac:dyDescent="0.25">
      <c r="A43" s="10" t="s">
        <v>39</v>
      </c>
      <c r="B43" s="11" t="s">
        <v>73</v>
      </c>
      <c r="C43" s="11"/>
      <c r="D43" s="8"/>
      <c r="E43" s="8"/>
      <c r="F43" s="18"/>
    </row>
  </sheetData>
  <mergeCells count="4">
    <mergeCell ref="A5:E5"/>
    <mergeCell ref="A6:E6"/>
    <mergeCell ref="A7:E7"/>
    <mergeCell ref="B1:E2"/>
  </mergeCells>
  <printOptions horizontalCentered="1"/>
  <pageMargins left="1.1811023622047245" right="0.70866141732283472" top="0.74803149606299213" bottom="0.74803149606299213" header="0.31496062992125984" footer="0.31496062992125984"/>
  <pageSetup paperSize="9" scale="95" orientation="portrait" horizontalDpi="180" verticalDpi="180" r:id="rId1"/>
  <colBreaks count="1" manualBreakCount="1">
    <brk id="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="85" zoomScaleNormal="100" zoomScaleSheetLayoutView="85" workbookViewId="0">
      <selection activeCell="D1" sqref="D1:F2"/>
    </sheetView>
  </sheetViews>
  <sheetFormatPr defaultRowHeight="15" outlineLevelCol="1" x14ac:dyDescent="0.25"/>
  <cols>
    <col min="1" max="1" width="38" style="2" customWidth="1"/>
    <col min="2" max="2" width="10" style="2" customWidth="1"/>
    <col min="3" max="3" width="10.85546875" style="2" customWidth="1"/>
    <col min="4" max="4" width="13.140625" style="2" customWidth="1"/>
    <col min="5" max="6" width="13" style="2" customWidth="1" outlineLevel="1"/>
    <col min="7" max="16384" width="9.140625" style="2"/>
  </cols>
  <sheetData>
    <row r="1" spans="1:6" ht="22.5" customHeight="1" x14ac:dyDescent="0.25">
      <c r="D1" s="48" t="s">
        <v>104</v>
      </c>
      <c r="E1" s="48"/>
      <c r="F1" s="48"/>
    </row>
    <row r="2" spans="1:6" ht="31.5" customHeight="1" x14ac:dyDescent="0.25">
      <c r="D2" s="48"/>
      <c r="E2" s="48"/>
      <c r="F2" s="48"/>
    </row>
    <row r="5" spans="1:6" x14ac:dyDescent="0.25">
      <c r="A5" s="41" t="s">
        <v>105</v>
      </c>
      <c r="B5" s="41"/>
      <c r="C5" s="41"/>
      <c r="D5" s="41"/>
      <c r="E5" s="46">
        <v>1.45</v>
      </c>
      <c r="F5" s="46">
        <v>1.49</v>
      </c>
    </row>
    <row r="6" spans="1:6" x14ac:dyDescent="0.25">
      <c r="A6" s="41" t="s">
        <v>88</v>
      </c>
      <c r="B6" s="41"/>
      <c r="C6" s="41"/>
      <c r="D6" s="41"/>
      <c r="E6" s="41"/>
      <c r="F6" s="41"/>
    </row>
    <row r="7" spans="1:6" x14ac:dyDescent="0.25">
      <c r="A7" s="25"/>
      <c r="B7" s="25"/>
      <c r="C7" s="25"/>
    </row>
    <row r="8" spans="1:6" ht="13.5" customHeight="1" x14ac:dyDescent="0.25">
      <c r="A8" s="3"/>
      <c r="C8" s="44"/>
      <c r="D8" s="45"/>
      <c r="E8" s="44"/>
      <c r="F8" s="45"/>
    </row>
    <row r="9" spans="1:6" ht="45" x14ac:dyDescent="0.25">
      <c r="A9" s="6" t="s">
        <v>46</v>
      </c>
      <c r="B9" s="6" t="s">
        <v>47</v>
      </c>
      <c r="C9" s="4" t="s">
        <v>89</v>
      </c>
      <c r="D9" s="4" t="s">
        <v>90</v>
      </c>
      <c r="E9" s="4" t="s">
        <v>80</v>
      </c>
      <c r="F9" s="4" t="s">
        <v>81</v>
      </c>
    </row>
    <row r="10" spans="1:6" x14ac:dyDescent="0.25">
      <c r="A10" s="5"/>
      <c r="B10" s="5"/>
      <c r="C10" s="6">
        <v>1</v>
      </c>
      <c r="D10" s="23">
        <v>2</v>
      </c>
      <c r="E10" s="23">
        <v>4</v>
      </c>
      <c r="F10" s="6">
        <v>5</v>
      </c>
    </row>
    <row r="11" spans="1:6" ht="30" x14ac:dyDescent="0.25">
      <c r="A11" s="7" t="s">
        <v>9</v>
      </c>
      <c r="B11" s="11">
        <v>1</v>
      </c>
      <c r="C11" s="9"/>
      <c r="D11" s="9"/>
      <c r="E11" s="24"/>
      <c r="F11" s="24"/>
    </row>
    <row r="12" spans="1:6" x14ac:dyDescent="0.25">
      <c r="A12" s="7" t="s">
        <v>10</v>
      </c>
      <c r="B12" s="11">
        <v>2</v>
      </c>
      <c r="C12" s="9">
        <v>39</v>
      </c>
      <c r="D12" s="9">
        <v>35</v>
      </c>
      <c r="E12" s="9">
        <f>C12*E5</f>
        <v>56.55</v>
      </c>
      <c r="F12" s="9">
        <f>D12*F5</f>
        <v>52.15</v>
      </c>
    </row>
    <row r="13" spans="1:6" x14ac:dyDescent="0.25">
      <c r="A13" s="7" t="s">
        <v>11</v>
      </c>
      <c r="B13" s="11">
        <v>3</v>
      </c>
      <c r="C13" s="17"/>
      <c r="D13" s="17"/>
      <c r="E13" s="17"/>
      <c r="F13" s="17"/>
    </row>
    <row r="14" spans="1:6" x14ac:dyDescent="0.25">
      <c r="A14" s="7" t="s">
        <v>12</v>
      </c>
      <c r="B14" s="11">
        <v>4</v>
      </c>
      <c r="C14" s="9">
        <v>0</v>
      </c>
      <c r="D14" s="9">
        <v>0</v>
      </c>
      <c r="E14" s="21">
        <f>C14*E5</f>
        <v>0</v>
      </c>
      <c r="F14" s="9">
        <f>D14*F5</f>
        <v>0</v>
      </c>
    </row>
    <row r="15" spans="1:6" x14ac:dyDescent="0.25">
      <c r="A15" s="7" t="s">
        <v>13</v>
      </c>
      <c r="B15" s="11">
        <v>5</v>
      </c>
      <c r="C15" s="9">
        <v>39</v>
      </c>
      <c r="D15" s="9">
        <v>35</v>
      </c>
      <c r="E15" s="9">
        <f>SUM(E11:E14)</f>
        <v>56.55</v>
      </c>
      <c r="F15" s="9">
        <f>SUM(F11:F14)</f>
        <v>52.15</v>
      </c>
    </row>
    <row r="16" spans="1:6" x14ac:dyDescent="0.25">
      <c r="A16" s="12" t="s">
        <v>14</v>
      </c>
      <c r="B16" s="13">
        <v>6</v>
      </c>
      <c r="C16" s="14"/>
      <c r="D16" s="14"/>
      <c r="E16" s="14"/>
      <c r="F16" s="14"/>
    </row>
    <row r="17" spans="1:6" x14ac:dyDescent="0.25">
      <c r="A17" s="7" t="s">
        <v>15</v>
      </c>
      <c r="B17" s="11">
        <v>7</v>
      </c>
      <c r="C17" s="9"/>
      <c r="D17" s="9"/>
      <c r="E17" s="9">
        <f>C17*E5</f>
        <v>0</v>
      </c>
      <c r="F17" s="9">
        <f>D17*F5</f>
        <v>0</v>
      </c>
    </row>
    <row r="18" spans="1:6" x14ac:dyDescent="0.25">
      <c r="A18" s="12" t="s">
        <v>16</v>
      </c>
      <c r="B18" s="13">
        <v>8</v>
      </c>
      <c r="C18" s="14">
        <f t="shared" ref="C18:F18" si="0">C19+C20+C21</f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</row>
    <row r="19" spans="1:6" x14ac:dyDescent="0.25">
      <c r="A19" s="16" t="s">
        <v>17</v>
      </c>
      <c r="B19" s="11" t="s">
        <v>49</v>
      </c>
      <c r="C19" s="8"/>
      <c r="D19" s="8"/>
      <c r="E19" s="8"/>
      <c r="F19" s="8"/>
    </row>
    <row r="20" spans="1:6" x14ac:dyDescent="0.25">
      <c r="A20" s="16" t="s">
        <v>18</v>
      </c>
      <c r="B20" s="11" t="s">
        <v>50</v>
      </c>
      <c r="C20" s="8"/>
      <c r="D20" s="8"/>
      <c r="E20" s="8">
        <f>C20*E5</f>
        <v>0</v>
      </c>
      <c r="F20" s="8">
        <f>D20*F5</f>
        <v>0</v>
      </c>
    </row>
    <row r="21" spans="1:6" ht="30" x14ac:dyDescent="0.25">
      <c r="A21" s="16" t="s">
        <v>48</v>
      </c>
      <c r="B21" s="11" t="s">
        <v>51</v>
      </c>
      <c r="C21" s="8"/>
      <c r="D21" s="8"/>
      <c r="E21" s="8"/>
      <c r="F21" s="8"/>
    </row>
    <row r="22" spans="1:6" x14ac:dyDescent="0.25">
      <c r="A22" s="7" t="s">
        <v>20</v>
      </c>
      <c r="B22" s="11">
        <v>9</v>
      </c>
      <c r="C22" s="8"/>
      <c r="D22" s="8">
        <f>D17+D18</f>
        <v>0</v>
      </c>
      <c r="E22" s="8"/>
      <c r="F22" s="8"/>
    </row>
    <row r="23" spans="1:6" x14ac:dyDescent="0.25">
      <c r="A23" s="7" t="s">
        <v>21</v>
      </c>
      <c r="B23" s="11" t="s">
        <v>52</v>
      </c>
      <c r="C23" s="8"/>
      <c r="D23" s="8"/>
      <c r="E23" s="8"/>
      <c r="F23" s="8"/>
    </row>
    <row r="24" spans="1:6" x14ac:dyDescent="0.25">
      <c r="A24" s="7" t="s">
        <v>22</v>
      </c>
      <c r="B24" s="11" t="s">
        <v>53</v>
      </c>
      <c r="C24" s="8"/>
      <c r="D24" s="8"/>
      <c r="E24" s="8"/>
      <c r="F24" s="8"/>
    </row>
    <row r="25" spans="1:6" x14ac:dyDescent="0.25">
      <c r="A25" s="7" t="s">
        <v>23</v>
      </c>
      <c r="B25" s="11" t="s">
        <v>54</v>
      </c>
      <c r="C25" s="8"/>
      <c r="D25" s="8"/>
      <c r="E25" s="8"/>
      <c r="F25" s="8"/>
    </row>
    <row r="26" spans="1:6" x14ac:dyDescent="0.25">
      <c r="A26" s="7" t="s">
        <v>24</v>
      </c>
      <c r="B26" s="11">
        <v>10</v>
      </c>
      <c r="C26" s="8">
        <v>39</v>
      </c>
      <c r="D26" s="8">
        <v>35</v>
      </c>
      <c r="E26" s="8">
        <f>C26*E5</f>
        <v>56.55</v>
      </c>
      <c r="F26" s="8">
        <f>D26*F5</f>
        <v>52.15</v>
      </c>
    </row>
    <row r="27" spans="1:6" x14ac:dyDescent="0.25">
      <c r="A27" s="7" t="s">
        <v>25</v>
      </c>
      <c r="B27" s="11">
        <v>11</v>
      </c>
      <c r="C27" s="8"/>
      <c r="D27" s="8"/>
      <c r="E27" s="8"/>
      <c r="F27" s="8"/>
    </row>
    <row r="28" spans="1:6" ht="15.75" customHeight="1" x14ac:dyDescent="0.25">
      <c r="A28" s="7" t="s">
        <v>26</v>
      </c>
      <c r="B28" s="11">
        <v>12</v>
      </c>
      <c r="C28" s="8"/>
      <c r="D28" s="8"/>
      <c r="E28" s="8">
        <f t="shared" ref="E28:F28" si="1">E29+E30+E35+E36+E41+E42</f>
        <v>0</v>
      </c>
      <c r="F28" s="8">
        <f t="shared" si="1"/>
        <v>0</v>
      </c>
    </row>
    <row r="29" spans="1:6" ht="17.25" customHeight="1" x14ac:dyDescent="0.25">
      <c r="A29" s="7" t="s">
        <v>27</v>
      </c>
      <c r="B29" s="11">
        <v>13</v>
      </c>
      <c r="C29" s="8"/>
      <c r="D29" s="8"/>
      <c r="E29" s="8">
        <f>C29*E5</f>
        <v>0</v>
      </c>
      <c r="F29" s="8">
        <f>D29*F5</f>
        <v>0</v>
      </c>
    </row>
    <row r="30" spans="1:6" x14ac:dyDescent="0.25">
      <c r="A30" s="12" t="s">
        <v>28</v>
      </c>
      <c r="B30" s="13">
        <v>14</v>
      </c>
      <c r="C30" s="14"/>
      <c r="D30" s="14"/>
      <c r="E30" s="14"/>
      <c r="F30" s="14"/>
    </row>
    <row r="31" spans="1:6" x14ac:dyDescent="0.25">
      <c r="A31" s="16" t="s">
        <v>75</v>
      </c>
      <c r="B31" s="11" t="s">
        <v>55</v>
      </c>
      <c r="C31" s="8"/>
      <c r="D31" s="8"/>
      <c r="E31" s="8">
        <f>C31*E5</f>
        <v>0</v>
      </c>
      <c r="F31" s="8">
        <f>D31*F5</f>
        <v>0</v>
      </c>
    </row>
    <row r="32" spans="1:6" x14ac:dyDescent="0.25">
      <c r="A32" s="16" t="s">
        <v>76</v>
      </c>
      <c r="B32" s="11" t="s">
        <v>56</v>
      </c>
      <c r="C32" s="8"/>
      <c r="D32" s="8"/>
      <c r="E32" s="8">
        <f>C32*E5</f>
        <v>0</v>
      </c>
      <c r="F32" s="8">
        <f>D32*F5</f>
        <v>0</v>
      </c>
    </row>
    <row r="33" spans="1:6" x14ac:dyDescent="0.25">
      <c r="A33" s="16" t="s">
        <v>29</v>
      </c>
      <c r="B33" s="11" t="s">
        <v>57</v>
      </c>
      <c r="C33" s="8"/>
      <c r="D33" s="8"/>
      <c r="E33" s="8"/>
      <c r="F33" s="8"/>
    </row>
    <row r="34" spans="1:6" x14ac:dyDescent="0.25">
      <c r="A34" s="16" t="s">
        <v>30</v>
      </c>
      <c r="B34" s="11" t="s">
        <v>58</v>
      </c>
      <c r="C34" s="8"/>
      <c r="D34" s="8"/>
      <c r="E34" s="8">
        <f>C34*E5</f>
        <v>0</v>
      </c>
      <c r="F34" s="8">
        <f>D34*F5</f>
        <v>0</v>
      </c>
    </row>
    <row r="35" spans="1:6" x14ac:dyDescent="0.25">
      <c r="A35" s="12" t="s">
        <v>31</v>
      </c>
      <c r="B35" s="13">
        <v>15</v>
      </c>
      <c r="C35" s="14"/>
      <c r="D35" s="14"/>
      <c r="E35" s="14"/>
      <c r="F35" s="14"/>
    </row>
    <row r="36" spans="1:6" x14ac:dyDescent="0.25">
      <c r="A36" s="12" t="s">
        <v>32</v>
      </c>
      <c r="B36" s="13">
        <v>16</v>
      </c>
      <c r="C36" s="14"/>
      <c r="D36" s="14"/>
      <c r="E36" s="14">
        <f>SUM(E37:E40)</f>
        <v>0</v>
      </c>
      <c r="F36" s="14">
        <f>SUM(F37:F40)</f>
        <v>0</v>
      </c>
    </row>
    <row r="37" spans="1:6" x14ac:dyDescent="0.25">
      <c r="A37" s="16" t="s">
        <v>33</v>
      </c>
      <c r="B37" s="11" t="s">
        <v>59</v>
      </c>
      <c r="C37" s="8"/>
      <c r="D37" s="8"/>
      <c r="E37" s="8"/>
      <c r="F37" s="8"/>
    </row>
    <row r="38" spans="1:6" x14ac:dyDescent="0.25">
      <c r="A38" s="16" t="s">
        <v>34</v>
      </c>
      <c r="B38" s="11" t="s">
        <v>60</v>
      </c>
      <c r="C38" s="8"/>
      <c r="D38" s="8"/>
      <c r="E38" s="8"/>
      <c r="F38" s="8"/>
    </row>
    <row r="39" spans="1:6" x14ac:dyDescent="0.25">
      <c r="A39" s="16" t="s">
        <v>35</v>
      </c>
      <c r="B39" s="11" t="s">
        <v>61</v>
      </c>
      <c r="C39" s="8"/>
      <c r="D39" s="8"/>
      <c r="E39" s="8"/>
      <c r="F39" s="8"/>
    </row>
    <row r="40" spans="1:6" x14ac:dyDescent="0.25">
      <c r="A40" s="16" t="s">
        <v>36</v>
      </c>
      <c r="B40" s="11" t="s">
        <v>62</v>
      </c>
      <c r="C40" s="8"/>
      <c r="D40" s="8"/>
      <c r="E40" s="8">
        <f>C40*E5</f>
        <v>0</v>
      </c>
      <c r="F40" s="8">
        <f>D40*F5</f>
        <v>0</v>
      </c>
    </row>
    <row r="41" spans="1:6" x14ac:dyDescent="0.25">
      <c r="A41" s="12" t="s">
        <v>37</v>
      </c>
      <c r="B41" s="13" t="s">
        <v>71</v>
      </c>
      <c r="C41" s="14"/>
      <c r="D41" s="14"/>
      <c r="E41" s="14"/>
      <c r="F41" s="14"/>
    </row>
    <row r="42" spans="1:6" x14ac:dyDescent="0.25">
      <c r="A42" s="12" t="s">
        <v>38</v>
      </c>
      <c r="B42" s="13" t="s">
        <v>72</v>
      </c>
      <c r="C42" s="14"/>
      <c r="D42" s="14"/>
      <c r="E42" s="14">
        <f>C42*E5</f>
        <v>0</v>
      </c>
      <c r="F42" s="14">
        <f>D42*F5</f>
        <v>0</v>
      </c>
    </row>
    <row r="43" spans="1:6" ht="45" x14ac:dyDescent="0.25">
      <c r="A43" s="10" t="s">
        <v>39</v>
      </c>
      <c r="B43" s="11" t="s">
        <v>73</v>
      </c>
      <c r="C43" s="8"/>
      <c r="D43" s="8"/>
      <c r="E43" s="8"/>
      <c r="F43" s="8"/>
    </row>
    <row r="45" spans="1:6" x14ac:dyDescent="0.25">
      <c r="C45" s="15"/>
    </row>
  </sheetData>
  <mergeCells count="5">
    <mergeCell ref="C8:D8"/>
    <mergeCell ref="E8:F8"/>
    <mergeCell ref="D1:F2"/>
    <mergeCell ref="A6:F6"/>
    <mergeCell ref="A5:D5"/>
  </mergeCells>
  <printOptions horizontalCentered="1"/>
  <pageMargins left="0.9055118110236221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>
      <selection activeCell="B1" sqref="B1:D2"/>
    </sheetView>
  </sheetViews>
  <sheetFormatPr defaultRowHeight="15" x14ac:dyDescent="0.25"/>
  <cols>
    <col min="1" max="1" width="46.42578125" style="2" customWidth="1"/>
    <col min="2" max="2" width="10" style="2" customWidth="1"/>
    <col min="3" max="3" width="13.85546875" style="2" customWidth="1"/>
    <col min="4" max="4" width="14" style="2" customWidth="1"/>
    <col min="5" max="5" width="9.140625" style="2"/>
    <col min="6" max="6" width="12" style="2" bestFit="1" customWidth="1"/>
    <col min="7" max="16384" width="9.140625" style="2"/>
  </cols>
  <sheetData>
    <row r="1" spans="1:6" ht="41.25" customHeight="1" x14ac:dyDescent="0.25">
      <c r="B1" s="48" t="s">
        <v>103</v>
      </c>
      <c r="C1" s="48"/>
      <c r="D1" s="48"/>
    </row>
    <row r="2" spans="1:6" ht="27.75" customHeight="1" x14ac:dyDescent="0.25">
      <c r="B2" s="48"/>
      <c r="C2" s="48"/>
      <c r="D2" s="48"/>
    </row>
    <row r="4" spans="1:6" x14ac:dyDescent="0.25">
      <c r="A4" s="41" t="s">
        <v>102</v>
      </c>
      <c r="B4" s="41"/>
      <c r="C4" s="41"/>
      <c r="D4" s="46">
        <v>0.86699999999999999</v>
      </c>
    </row>
    <row r="5" spans="1:6" x14ac:dyDescent="0.25">
      <c r="A5" s="41" t="s">
        <v>87</v>
      </c>
      <c r="B5" s="41"/>
      <c r="C5" s="41"/>
      <c r="D5" s="41"/>
    </row>
    <row r="6" spans="1:6" x14ac:dyDescent="0.25">
      <c r="A6" s="3"/>
      <c r="C6"/>
      <c r="D6"/>
    </row>
    <row r="7" spans="1:6" ht="45" x14ac:dyDescent="0.25">
      <c r="A7" s="6" t="s">
        <v>46</v>
      </c>
      <c r="B7" s="6" t="s">
        <v>47</v>
      </c>
      <c r="C7" s="4" t="s">
        <v>92</v>
      </c>
      <c r="D7" s="4" t="s">
        <v>82</v>
      </c>
    </row>
    <row r="8" spans="1:6" x14ac:dyDescent="0.25">
      <c r="A8" s="5"/>
      <c r="B8" s="5"/>
      <c r="C8" s="6">
        <v>1</v>
      </c>
      <c r="D8" s="23">
        <v>4</v>
      </c>
    </row>
    <row r="9" spans="1:6" x14ac:dyDescent="0.25">
      <c r="A9" s="7" t="s">
        <v>9</v>
      </c>
      <c r="B9" s="11">
        <v>1</v>
      </c>
      <c r="C9" s="9"/>
      <c r="D9" s="24"/>
    </row>
    <row r="10" spans="1:6" x14ac:dyDescent="0.25">
      <c r="A10" s="7" t="s">
        <v>10</v>
      </c>
      <c r="B10" s="11">
        <v>2</v>
      </c>
      <c r="C10" s="9">
        <v>2300</v>
      </c>
      <c r="D10" s="9">
        <f>C10*D4</f>
        <v>1994.1</v>
      </c>
      <c r="F10" s="15"/>
    </row>
    <row r="11" spans="1:6" x14ac:dyDescent="0.25">
      <c r="A11" s="7" t="s">
        <v>11</v>
      </c>
      <c r="B11" s="11">
        <v>3</v>
      </c>
      <c r="C11" s="17"/>
      <c r="D11" s="17"/>
    </row>
    <row r="12" spans="1:6" x14ac:dyDescent="0.25">
      <c r="A12" s="7" t="s">
        <v>12</v>
      </c>
      <c r="B12" s="11">
        <v>4</v>
      </c>
      <c r="C12" s="21">
        <v>-377</v>
      </c>
      <c r="D12" s="21">
        <f>C12*D4</f>
        <v>-326.85899999999998</v>
      </c>
    </row>
    <row r="13" spans="1:6" x14ac:dyDescent="0.25">
      <c r="A13" s="7" t="s">
        <v>13</v>
      </c>
      <c r="B13" s="11">
        <v>5</v>
      </c>
      <c r="C13" s="9">
        <v>2162</v>
      </c>
      <c r="D13" s="9">
        <f>C13*D4</f>
        <v>1874.454</v>
      </c>
    </row>
    <row r="14" spans="1:6" x14ac:dyDescent="0.25">
      <c r="A14" s="12" t="s">
        <v>14</v>
      </c>
      <c r="B14" s="13">
        <v>6</v>
      </c>
      <c r="C14" s="14">
        <v>0</v>
      </c>
      <c r="D14" s="14">
        <v>0</v>
      </c>
    </row>
    <row r="15" spans="1:6" x14ac:dyDescent="0.25">
      <c r="A15" s="7" t="s">
        <v>15</v>
      </c>
      <c r="B15" s="11">
        <v>7</v>
      </c>
      <c r="C15" s="9"/>
      <c r="D15" s="9"/>
    </row>
    <row r="16" spans="1:6" x14ac:dyDescent="0.25">
      <c r="A16" s="12" t="s">
        <v>16</v>
      </c>
      <c r="B16" s="13">
        <v>8</v>
      </c>
      <c r="C16" s="9">
        <v>2162</v>
      </c>
      <c r="D16" s="14">
        <f>D13</f>
        <v>1874.454</v>
      </c>
    </row>
    <row r="17" spans="1:4" x14ac:dyDescent="0.25">
      <c r="A17" s="16" t="s">
        <v>17</v>
      </c>
      <c r="B17" s="11" t="s">
        <v>49</v>
      </c>
      <c r="C17" s="8"/>
      <c r="D17" s="8">
        <f>C17*D4</f>
        <v>0</v>
      </c>
    </row>
    <row r="18" spans="1:4" x14ac:dyDescent="0.25">
      <c r="A18" s="16" t="s">
        <v>18</v>
      </c>
      <c r="B18" s="11" t="s">
        <v>50</v>
      </c>
      <c r="C18" s="9">
        <v>2162</v>
      </c>
      <c r="D18" s="8">
        <f>C18*D4</f>
        <v>1874.454</v>
      </c>
    </row>
    <row r="19" spans="1:4" ht="30" x14ac:dyDescent="0.25">
      <c r="A19" s="16" t="s">
        <v>48</v>
      </c>
      <c r="B19" s="11" t="s">
        <v>51</v>
      </c>
      <c r="C19" s="8"/>
      <c r="D19" s="8"/>
    </row>
    <row r="20" spans="1:4" x14ac:dyDescent="0.25">
      <c r="A20" s="12" t="s">
        <v>20</v>
      </c>
      <c r="B20" s="13">
        <v>9</v>
      </c>
      <c r="C20" s="14"/>
      <c r="D20" s="14">
        <f>SUM(D21:D23)</f>
        <v>0</v>
      </c>
    </row>
    <row r="21" spans="1:4" x14ac:dyDescent="0.25">
      <c r="A21" s="7" t="s">
        <v>21</v>
      </c>
      <c r="B21" s="11" t="s">
        <v>52</v>
      </c>
      <c r="C21" s="8"/>
      <c r="D21" s="8"/>
    </row>
    <row r="22" spans="1:4" x14ac:dyDescent="0.25">
      <c r="A22" s="7" t="s">
        <v>22</v>
      </c>
      <c r="B22" s="11" t="s">
        <v>53</v>
      </c>
      <c r="C22" s="8"/>
      <c r="D22" s="8"/>
    </row>
    <row r="23" spans="1:4" x14ac:dyDescent="0.25">
      <c r="A23" s="7" t="s">
        <v>23</v>
      </c>
      <c r="B23" s="11" t="s">
        <v>54</v>
      </c>
      <c r="C23" s="8"/>
      <c r="D23" s="8"/>
    </row>
    <row r="24" spans="1:4" x14ac:dyDescent="0.25">
      <c r="A24" s="7" t="s">
        <v>24</v>
      </c>
      <c r="B24" s="11">
        <v>10</v>
      </c>
      <c r="C24" s="8"/>
      <c r="D24" s="8">
        <f>C24*D4</f>
        <v>0</v>
      </c>
    </row>
    <row r="25" spans="1:4" x14ac:dyDescent="0.25">
      <c r="A25" s="7" t="s">
        <v>25</v>
      </c>
      <c r="B25" s="11">
        <v>11</v>
      </c>
      <c r="C25" s="8"/>
      <c r="D25" s="8"/>
    </row>
    <row r="26" spans="1:4" ht="15.75" customHeight="1" x14ac:dyDescent="0.25">
      <c r="A26" s="7" t="s">
        <v>26</v>
      </c>
      <c r="B26" s="11">
        <v>12</v>
      </c>
      <c r="C26" s="9">
        <v>2162</v>
      </c>
      <c r="D26" s="8">
        <f>D27+D28+D33+D34+D39+D40</f>
        <v>0</v>
      </c>
    </row>
    <row r="27" spans="1:4" ht="15" customHeight="1" x14ac:dyDescent="0.25">
      <c r="A27" s="7" t="s">
        <v>27</v>
      </c>
      <c r="B27" s="11">
        <v>13</v>
      </c>
      <c r="C27" s="8"/>
      <c r="D27" s="8">
        <f>C27*D4</f>
        <v>0</v>
      </c>
    </row>
    <row r="28" spans="1:4" x14ac:dyDescent="0.25">
      <c r="A28" s="12" t="s">
        <v>28</v>
      </c>
      <c r="B28" s="13">
        <v>14</v>
      </c>
      <c r="C28" s="14">
        <f>SUM(C29:C32)</f>
        <v>0</v>
      </c>
      <c r="D28" s="14">
        <f>SUM(D29:D32)</f>
        <v>0</v>
      </c>
    </row>
    <row r="29" spans="1:4" x14ac:dyDescent="0.25">
      <c r="A29" s="7" t="s">
        <v>75</v>
      </c>
      <c r="B29" s="11" t="s">
        <v>55</v>
      </c>
      <c r="C29" s="8"/>
      <c r="D29" s="8">
        <f>C29*D4</f>
        <v>0</v>
      </c>
    </row>
    <row r="30" spans="1:4" x14ac:dyDescent="0.25">
      <c r="A30" s="7" t="s">
        <v>76</v>
      </c>
      <c r="B30" s="11" t="s">
        <v>56</v>
      </c>
      <c r="C30" s="8">
        <v>0</v>
      </c>
      <c r="D30" s="8">
        <f>C30*D4</f>
        <v>0</v>
      </c>
    </row>
    <row r="31" spans="1:4" x14ac:dyDescent="0.25">
      <c r="A31" s="7" t="s">
        <v>29</v>
      </c>
      <c r="B31" s="11" t="s">
        <v>57</v>
      </c>
      <c r="C31" s="8"/>
      <c r="D31" s="8"/>
    </row>
    <row r="32" spans="1:4" x14ac:dyDescent="0.25">
      <c r="A32" s="7" t="s">
        <v>30</v>
      </c>
      <c r="B32" s="11" t="s">
        <v>58</v>
      </c>
      <c r="C32" s="8"/>
      <c r="D32" s="8">
        <f>C32*D4</f>
        <v>0</v>
      </c>
    </row>
    <row r="33" spans="1:4" x14ac:dyDescent="0.25">
      <c r="A33" s="12" t="s">
        <v>31</v>
      </c>
      <c r="B33" s="13">
        <v>15</v>
      </c>
      <c r="C33" s="14"/>
      <c r="D33" s="14"/>
    </row>
    <row r="34" spans="1:4" x14ac:dyDescent="0.25">
      <c r="A34" s="12" t="s">
        <v>32</v>
      </c>
      <c r="B34" s="13">
        <v>16</v>
      </c>
      <c r="C34" s="14">
        <f>SUM(C35:C38)</f>
        <v>0</v>
      </c>
      <c r="D34" s="14">
        <f>SUM(D35:D38)</f>
        <v>0</v>
      </c>
    </row>
    <row r="35" spans="1:4" x14ac:dyDescent="0.25">
      <c r="A35" s="7" t="s">
        <v>33</v>
      </c>
      <c r="B35" s="11" t="s">
        <v>59</v>
      </c>
      <c r="C35" s="8"/>
      <c r="D35" s="8"/>
    </row>
    <row r="36" spans="1:4" x14ac:dyDescent="0.25">
      <c r="A36" s="7" t="s">
        <v>34</v>
      </c>
      <c r="B36" s="11" t="s">
        <v>60</v>
      </c>
      <c r="C36" s="8"/>
      <c r="D36" s="8"/>
    </row>
    <row r="37" spans="1:4" x14ac:dyDescent="0.25">
      <c r="A37" s="7" t="s">
        <v>35</v>
      </c>
      <c r="B37" s="11" t="s">
        <v>61</v>
      </c>
      <c r="C37" s="8"/>
      <c r="D37" s="8"/>
    </row>
    <row r="38" spans="1:4" x14ac:dyDescent="0.25">
      <c r="A38" s="7" t="s">
        <v>36</v>
      </c>
      <c r="B38" s="11" t="s">
        <v>62</v>
      </c>
      <c r="C38" s="8"/>
      <c r="D38" s="8">
        <f>C38*D4</f>
        <v>0</v>
      </c>
    </row>
    <row r="39" spans="1:4" x14ac:dyDescent="0.25">
      <c r="A39" s="12" t="s">
        <v>37</v>
      </c>
      <c r="B39" s="13" t="s">
        <v>71</v>
      </c>
      <c r="C39" s="14"/>
      <c r="D39" s="14"/>
    </row>
    <row r="40" spans="1:4" x14ac:dyDescent="0.25">
      <c r="A40" s="12" t="s">
        <v>38</v>
      </c>
      <c r="B40" s="13" t="s">
        <v>72</v>
      </c>
      <c r="C40" s="14"/>
      <c r="D40" s="14"/>
    </row>
    <row r="41" spans="1:4" ht="45" x14ac:dyDescent="0.25">
      <c r="A41" s="10" t="s">
        <v>39</v>
      </c>
      <c r="B41" s="11" t="s">
        <v>73</v>
      </c>
      <c r="C41" s="8"/>
      <c r="D41" s="8"/>
    </row>
    <row r="43" spans="1:4" x14ac:dyDescent="0.25">
      <c r="C43" s="15"/>
    </row>
  </sheetData>
  <mergeCells count="3">
    <mergeCell ref="A4:C4"/>
    <mergeCell ref="B1:D2"/>
    <mergeCell ref="A5:D5"/>
  </mergeCells>
  <printOptions horizontalCentered="1"/>
  <pageMargins left="1.1811023622047245" right="0.78740157480314965" top="0.39370078740157483" bottom="0.39370078740157483" header="0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Normal="100" zoomScaleSheetLayoutView="100" workbookViewId="0">
      <selection activeCell="B1" sqref="B1:D2"/>
    </sheetView>
  </sheetViews>
  <sheetFormatPr defaultRowHeight="15" x14ac:dyDescent="0.25"/>
  <cols>
    <col min="1" max="1" width="46.42578125" style="2" customWidth="1"/>
    <col min="2" max="2" width="10" style="2" customWidth="1"/>
    <col min="3" max="3" width="13.85546875" style="2" customWidth="1"/>
    <col min="4" max="4" width="14" style="2" customWidth="1"/>
    <col min="5" max="5" width="9.140625" style="2"/>
    <col min="6" max="6" width="12" style="2" bestFit="1" customWidth="1"/>
    <col min="7" max="16384" width="9.140625" style="2"/>
  </cols>
  <sheetData>
    <row r="1" spans="1:6" x14ac:dyDescent="0.25">
      <c r="B1" s="48" t="s">
        <v>106</v>
      </c>
      <c r="C1" s="48"/>
      <c r="D1" s="48"/>
    </row>
    <row r="2" spans="1:6" ht="36.75" customHeight="1" x14ac:dyDescent="0.25">
      <c r="B2" s="48"/>
      <c r="C2" s="48"/>
      <c r="D2" s="48"/>
    </row>
    <row r="4" spans="1:6" x14ac:dyDescent="0.25">
      <c r="D4" s="49" t="s">
        <v>101</v>
      </c>
    </row>
    <row r="5" spans="1:6" x14ac:dyDescent="0.25">
      <c r="A5" s="41" t="s">
        <v>107</v>
      </c>
      <c r="B5" s="41"/>
      <c r="C5" s="41"/>
      <c r="D5" s="46">
        <v>1.1539999999999999</v>
      </c>
    </row>
    <row r="6" spans="1:6" x14ac:dyDescent="0.25">
      <c r="A6" s="41" t="s">
        <v>95</v>
      </c>
      <c r="B6" s="41"/>
      <c r="C6" s="41"/>
      <c r="D6" s="41"/>
    </row>
    <row r="7" spans="1:6" x14ac:dyDescent="0.25">
      <c r="A7" s="3"/>
      <c r="C7"/>
      <c r="D7"/>
    </row>
    <row r="8" spans="1:6" ht="45" x14ac:dyDescent="0.25">
      <c r="A8" s="6" t="s">
        <v>46</v>
      </c>
      <c r="B8" s="6" t="s">
        <v>47</v>
      </c>
      <c r="C8" s="4" t="s">
        <v>96</v>
      </c>
      <c r="D8" s="4" t="s">
        <v>97</v>
      </c>
    </row>
    <row r="9" spans="1:6" x14ac:dyDescent="0.25">
      <c r="A9" s="5"/>
      <c r="B9" s="5"/>
      <c r="C9" s="6">
        <v>1</v>
      </c>
      <c r="D9" s="23">
        <v>4</v>
      </c>
    </row>
    <row r="10" spans="1:6" x14ac:dyDescent="0.25">
      <c r="A10" s="7" t="s">
        <v>9</v>
      </c>
      <c r="B10" s="11">
        <v>1</v>
      </c>
      <c r="C10" s="9"/>
      <c r="D10" s="24"/>
    </row>
    <row r="11" spans="1:6" x14ac:dyDescent="0.25">
      <c r="A11" s="7" t="s">
        <v>10</v>
      </c>
      <c r="B11" s="11">
        <v>2</v>
      </c>
      <c r="C11" s="9">
        <v>2888</v>
      </c>
      <c r="D11" s="9">
        <f>C11*D5</f>
        <v>3332.752</v>
      </c>
      <c r="F11" s="15"/>
    </row>
    <row r="12" spans="1:6" x14ac:dyDescent="0.25">
      <c r="A12" s="7" t="s">
        <v>11</v>
      </c>
      <c r="B12" s="11">
        <v>3</v>
      </c>
      <c r="C12" s="17"/>
      <c r="D12" s="17"/>
    </row>
    <row r="13" spans="1:6" x14ac:dyDescent="0.25">
      <c r="A13" s="7" t="s">
        <v>12</v>
      </c>
      <c r="B13" s="11">
        <v>4</v>
      </c>
      <c r="C13" s="21"/>
      <c r="D13" s="21">
        <f>C13*D5</f>
        <v>0</v>
      </c>
    </row>
    <row r="14" spans="1:6" x14ac:dyDescent="0.25">
      <c r="A14" s="7" t="s">
        <v>13</v>
      </c>
      <c r="B14" s="11">
        <v>5</v>
      </c>
      <c r="C14" s="9">
        <v>2888</v>
      </c>
      <c r="D14" s="9">
        <f>SUM(D10:D13)</f>
        <v>3332.752</v>
      </c>
    </row>
    <row r="15" spans="1:6" x14ac:dyDescent="0.25">
      <c r="A15" s="12" t="s">
        <v>14</v>
      </c>
      <c r="B15" s="13">
        <v>6</v>
      </c>
      <c r="C15" s="14">
        <v>0</v>
      </c>
      <c r="D15" s="14">
        <v>0</v>
      </c>
    </row>
    <row r="16" spans="1:6" x14ac:dyDescent="0.25">
      <c r="A16" s="7" t="s">
        <v>15</v>
      </c>
      <c r="B16" s="11">
        <v>7</v>
      </c>
      <c r="C16" s="9"/>
      <c r="D16" s="9"/>
    </row>
    <row r="17" spans="1:4" x14ac:dyDescent="0.25">
      <c r="A17" s="12" t="s">
        <v>16</v>
      </c>
      <c r="B17" s="13">
        <v>8</v>
      </c>
      <c r="C17" s="9">
        <v>2888</v>
      </c>
      <c r="D17" s="14">
        <f>D14</f>
        <v>3332.752</v>
      </c>
    </row>
    <row r="18" spans="1:4" x14ac:dyDescent="0.25">
      <c r="A18" s="16" t="s">
        <v>17</v>
      </c>
      <c r="B18" s="11" t="s">
        <v>49</v>
      </c>
      <c r="C18" s="8"/>
      <c r="D18" s="8">
        <f>C18*D5</f>
        <v>0</v>
      </c>
    </row>
    <row r="19" spans="1:4" x14ac:dyDescent="0.25">
      <c r="A19" s="16" t="s">
        <v>18</v>
      </c>
      <c r="B19" s="11" t="s">
        <v>50</v>
      </c>
      <c r="C19" s="9">
        <v>2888</v>
      </c>
      <c r="D19" s="8">
        <f>C19*D5</f>
        <v>3332.752</v>
      </c>
    </row>
    <row r="20" spans="1:4" ht="30" x14ac:dyDescent="0.25">
      <c r="A20" s="16" t="s">
        <v>48</v>
      </c>
      <c r="B20" s="11" t="s">
        <v>51</v>
      </c>
      <c r="C20" s="8"/>
      <c r="D20" s="8"/>
    </row>
    <row r="21" spans="1:4" x14ac:dyDescent="0.25">
      <c r="A21" s="12" t="s">
        <v>20</v>
      </c>
      <c r="B21" s="13">
        <v>9</v>
      </c>
      <c r="C21" s="14"/>
      <c r="D21" s="14">
        <f>SUM(D22:D24)</f>
        <v>0</v>
      </c>
    </row>
    <row r="22" spans="1:4" x14ac:dyDescent="0.25">
      <c r="A22" s="7" t="s">
        <v>21</v>
      </c>
      <c r="B22" s="11" t="s">
        <v>52</v>
      </c>
      <c r="C22" s="8"/>
      <c r="D22" s="8"/>
    </row>
    <row r="23" spans="1:4" x14ac:dyDescent="0.25">
      <c r="A23" s="7" t="s">
        <v>22</v>
      </c>
      <c r="B23" s="11" t="s">
        <v>53</v>
      </c>
      <c r="C23" s="8"/>
      <c r="D23" s="8"/>
    </row>
    <row r="24" spans="1:4" x14ac:dyDescent="0.25">
      <c r="A24" s="7" t="s">
        <v>23</v>
      </c>
      <c r="B24" s="11" t="s">
        <v>54</v>
      </c>
      <c r="C24" s="8"/>
      <c r="D24" s="8"/>
    </row>
    <row r="25" spans="1:4" x14ac:dyDescent="0.25">
      <c r="A25" s="7" t="s">
        <v>24</v>
      </c>
      <c r="B25" s="11">
        <v>10</v>
      </c>
      <c r="C25" s="8"/>
      <c r="D25" s="8">
        <f>C25*D5</f>
        <v>0</v>
      </c>
    </row>
    <row r="26" spans="1:4" x14ac:dyDescent="0.25">
      <c r="A26" s="7" t="s">
        <v>25</v>
      </c>
      <c r="B26" s="11">
        <v>11</v>
      </c>
      <c r="C26" s="8"/>
      <c r="D26" s="8"/>
    </row>
    <row r="27" spans="1:4" ht="15.75" customHeight="1" x14ac:dyDescent="0.25">
      <c r="A27" s="7" t="s">
        <v>26</v>
      </c>
      <c r="B27" s="11">
        <v>12</v>
      </c>
      <c r="C27" s="9">
        <v>2888</v>
      </c>
      <c r="D27" s="8">
        <f>D28+D29+D34+D35+D40+D41</f>
        <v>0</v>
      </c>
    </row>
    <row r="28" spans="1:4" ht="15" customHeight="1" x14ac:dyDescent="0.25">
      <c r="A28" s="7" t="s">
        <v>27</v>
      </c>
      <c r="B28" s="11">
        <v>13</v>
      </c>
      <c r="C28" s="8"/>
      <c r="D28" s="8">
        <f>C28*D5</f>
        <v>0</v>
      </c>
    </row>
    <row r="29" spans="1:4" x14ac:dyDescent="0.25">
      <c r="A29" s="12" t="s">
        <v>28</v>
      </c>
      <c r="B29" s="13">
        <v>14</v>
      </c>
      <c r="C29" s="14">
        <f>SUM(C30:C33)</f>
        <v>0</v>
      </c>
      <c r="D29" s="14">
        <f>SUM(D30:D33)</f>
        <v>0</v>
      </c>
    </row>
    <row r="30" spans="1:4" x14ac:dyDescent="0.25">
      <c r="A30" s="7" t="s">
        <v>75</v>
      </c>
      <c r="B30" s="11" t="s">
        <v>55</v>
      </c>
      <c r="C30" s="8"/>
      <c r="D30" s="8">
        <f>C30*D5</f>
        <v>0</v>
      </c>
    </row>
    <row r="31" spans="1:4" x14ac:dyDescent="0.25">
      <c r="A31" s="7" t="s">
        <v>76</v>
      </c>
      <c r="B31" s="11" t="s">
        <v>56</v>
      </c>
      <c r="C31" s="8"/>
      <c r="D31" s="8">
        <f>C31*D5</f>
        <v>0</v>
      </c>
    </row>
    <row r="32" spans="1:4" x14ac:dyDescent="0.25">
      <c r="A32" s="7" t="s">
        <v>29</v>
      </c>
      <c r="B32" s="11" t="s">
        <v>57</v>
      </c>
      <c r="C32" s="8"/>
      <c r="D32" s="8"/>
    </row>
    <row r="33" spans="1:4" x14ac:dyDescent="0.25">
      <c r="A33" s="7" t="s">
        <v>30</v>
      </c>
      <c r="B33" s="11" t="s">
        <v>58</v>
      </c>
      <c r="C33" s="8"/>
      <c r="D33" s="8">
        <f>C33*D5</f>
        <v>0</v>
      </c>
    </row>
    <row r="34" spans="1:4" x14ac:dyDescent="0.25">
      <c r="A34" s="12" t="s">
        <v>31</v>
      </c>
      <c r="B34" s="13">
        <v>15</v>
      </c>
      <c r="C34" s="14"/>
      <c r="D34" s="14"/>
    </row>
    <row r="35" spans="1:4" x14ac:dyDescent="0.25">
      <c r="A35" s="12" t="s">
        <v>32</v>
      </c>
      <c r="B35" s="13">
        <v>16</v>
      </c>
      <c r="C35" s="14">
        <f>SUM(C36:C39)</f>
        <v>0</v>
      </c>
      <c r="D35" s="14">
        <f>SUM(D36:D39)</f>
        <v>0</v>
      </c>
    </row>
    <row r="36" spans="1:4" x14ac:dyDescent="0.25">
      <c r="A36" s="7" t="s">
        <v>33</v>
      </c>
      <c r="B36" s="11" t="s">
        <v>59</v>
      </c>
      <c r="C36" s="8"/>
      <c r="D36" s="8"/>
    </row>
    <row r="37" spans="1:4" x14ac:dyDescent="0.25">
      <c r="A37" s="7" t="s">
        <v>34</v>
      </c>
      <c r="B37" s="11" t="s">
        <v>60</v>
      </c>
      <c r="C37" s="8"/>
      <c r="D37" s="8"/>
    </row>
    <row r="38" spans="1:4" x14ac:dyDescent="0.25">
      <c r="A38" s="7" t="s">
        <v>35</v>
      </c>
      <c r="B38" s="11" t="s">
        <v>61</v>
      </c>
      <c r="C38" s="8"/>
      <c r="D38" s="8"/>
    </row>
    <row r="39" spans="1:4" x14ac:dyDescent="0.25">
      <c r="A39" s="7" t="s">
        <v>36</v>
      </c>
      <c r="B39" s="11" t="s">
        <v>62</v>
      </c>
      <c r="C39" s="8"/>
      <c r="D39" s="8">
        <f>C39*D5</f>
        <v>0</v>
      </c>
    </row>
    <row r="40" spans="1:4" x14ac:dyDescent="0.25">
      <c r="A40" s="12" t="s">
        <v>37</v>
      </c>
      <c r="B40" s="13" t="s">
        <v>71</v>
      </c>
      <c r="C40" s="14"/>
      <c r="D40" s="14"/>
    </row>
    <row r="41" spans="1:4" x14ac:dyDescent="0.25">
      <c r="A41" s="12" t="s">
        <v>38</v>
      </c>
      <c r="B41" s="13" t="s">
        <v>72</v>
      </c>
      <c r="C41" s="14"/>
      <c r="D41" s="14">
        <f>C41*D5</f>
        <v>0</v>
      </c>
    </row>
    <row r="42" spans="1:4" ht="45" x14ac:dyDescent="0.25">
      <c r="A42" s="10" t="s">
        <v>39</v>
      </c>
      <c r="B42" s="11" t="s">
        <v>73</v>
      </c>
      <c r="C42" s="8"/>
      <c r="D42" s="8"/>
    </row>
    <row r="44" spans="1:4" x14ac:dyDescent="0.25">
      <c r="C44" s="15"/>
    </row>
  </sheetData>
  <mergeCells count="3">
    <mergeCell ref="A5:C5"/>
    <mergeCell ref="B1:D2"/>
    <mergeCell ref="A6:D6"/>
  </mergeCells>
  <printOptions horizontalCentered="1"/>
  <pageMargins left="1.1811023622047245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62</vt:i4>
      </vt:variant>
    </vt:vector>
  </HeadingPairs>
  <TitlesOfParts>
    <vt:vector size="68" baseType="lpstr">
      <vt:lpstr>ТЭБ_Снежное  6</vt:lpstr>
      <vt:lpstr> Тепло 5</vt:lpstr>
      <vt:lpstr>Электро 4</vt:lpstr>
      <vt:lpstr>Нефтепродукты 2</vt:lpstr>
      <vt:lpstr>Уголь 1</vt:lpstr>
      <vt:lpstr>Газ 3</vt:lpstr>
      <vt:lpstr>'ТЭБ_Снежное  6'!sub_11001</vt:lpstr>
      <vt:lpstr>'ТЭБ_Снежное  6'!sub_110111</vt:lpstr>
      <vt:lpstr>'ТЭБ_Снежное  6'!sub_110222</vt:lpstr>
      <vt:lpstr>'ТЭБ_Снежное  6'!sub_11101</vt:lpstr>
      <vt:lpstr>'ТЭБ_Снежное  6'!sub_11102</vt:lpstr>
      <vt:lpstr>'ТЭБ_Снежное  6'!sub_11103</vt:lpstr>
      <vt:lpstr>'ТЭБ_Снежное  6'!sub_11104</vt:lpstr>
      <vt:lpstr>'ТЭБ_Снежное  6'!sub_11105</vt:lpstr>
      <vt:lpstr>'ТЭБ_Снежное  6'!sub_11106</vt:lpstr>
      <vt:lpstr>'ТЭБ_Снежное  6'!sub_11107</vt:lpstr>
      <vt:lpstr>'ТЭБ_Снежное  6'!sub_11108</vt:lpstr>
      <vt:lpstr>'ТЭБ_Снежное  6'!sub_11109</vt:lpstr>
      <vt:lpstr>'ТЭБ_Снежное  6'!sub_11110</vt:lpstr>
      <vt:lpstr>'ТЭБ_Снежное  6'!sub_11111</vt:lpstr>
      <vt:lpstr>'ТЭБ_Снежное  6'!sub_11112</vt:lpstr>
      <vt:lpstr>'ТЭБ_Снежное  6'!sub_11113</vt:lpstr>
      <vt:lpstr>'ТЭБ_Снежное  6'!sub_11114</vt:lpstr>
      <vt:lpstr>'ТЭБ_Снежное  6'!sub_111141</vt:lpstr>
      <vt:lpstr>'ТЭБ_Снежное  6'!sub_11115</vt:lpstr>
      <vt:lpstr>'ТЭБ_Снежное  6'!sub_11116</vt:lpstr>
      <vt:lpstr>'ТЭБ_Снежное  6'!sub_111161</vt:lpstr>
      <vt:lpstr>'ТЭБ_Снежное  6'!sub_111162</vt:lpstr>
      <vt:lpstr>'ТЭБ_Снежное  6'!sub_111163</vt:lpstr>
      <vt:lpstr>'ТЭБ_Снежное  6'!sub_111164</vt:lpstr>
      <vt:lpstr>'ТЭБ_Снежное  6'!sub_11117</vt:lpstr>
      <vt:lpstr>'ТЭБ_Снежное  6'!sub_11118</vt:lpstr>
      <vt:lpstr>'ТЭБ_Снежное  6'!sub_11119</vt:lpstr>
      <vt:lpstr>'ТЭБ_Снежное  6'!sub_11181</vt:lpstr>
      <vt:lpstr>'ТЭБ_Снежное  6'!sub_11182</vt:lpstr>
      <vt:lpstr>'ТЭБ_Снежное  6'!sub_11183</vt:lpstr>
      <vt:lpstr>'ТЭБ_Снежное  6'!sub_11191</vt:lpstr>
      <vt:lpstr>'ТЭБ_Снежное  6'!sub_11192</vt:lpstr>
      <vt:lpstr>'ТЭБ_Снежное  6'!sub_11193</vt:lpstr>
      <vt:lpstr>' Тепло 5'!sub_12001</vt:lpstr>
      <vt:lpstr>' Тепло 5'!sub_12002</vt:lpstr>
      <vt:lpstr>' Тепло 5'!sub_12003</vt:lpstr>
      <vt:lpstr>' Тепло 5'!sub_12004</vt:lpstr>
      <vt:lpstr>' Тепло 5'!sub_12005</vt:lpstr>
      <vt:lpstr>' Тепло 5'!sub_12006</vt:lpstr>
      <vt:lpstr>' Тепло 5'!sub_12007</vt:lpstr>
      <vt:lpstr>' Тепло 5'!sub_12008</vt:lpstr>
      <vt:lpstr>' Тепло 5'!sub_12009</vt:lpstr>
      <vt:lpstr>' Тепло 5'!sub_12010</vt:lpstr>
      <vt:lpstr>' Тепло 5'!sub_12011</vt:lpstr>
      <vt:lpstr>' Тепло 5'!sub_12012</vt:lpstr>
      <vt:lpstr>' Тепло 5'!sub_12013</vt:lpstr>
      <vt:lpstr>' Тепло 5'!sub_12014</vt:lpstr>
      <vt:lpstr>' Тепло 5'!sub_12015</vt:lpstr>
      <vt:lpstr>' Тепло 5'!sub_12016</vt:lpstr>
      <vt:lpstr>' Тепло 5'!sub_12081</vt:lpstr>
      <vt:lpstr>' Тепло 5'!sub_12082</vt:lpstr>
      <vt:lpstr>' Тепло 5'!sub_12083</vt:lpstr>
      <vt:lpstr>' Тепло 5'!sub_12091</vt:lpstr>
      <vt:lpstr>' Тепло 5'!sub_12092</vt:lpstr>
      <vt:lpstr>' Тепло 5'!sub_12093</vt:lpstr>
      <vt:lpstr>' Тепло 5'!sub_12141</vt:lpstr>
      <vt:lpstr>' Тепло 5'!sub_12161</vt:lpstr>
      <vt:lpstr>' Тепло 5'!sub_12162</vt:lpstr>
      <vt:lpstr>' Тепло 5'!sub_12163</vt:lpstr>
      <vt:lpstr>' Тепло 5'!sub_12164</vt:lpstr>
      <vt:lpstr>' Тепло 5'!Область_печати</vt:lpstr>
      <vt:lpstr>'Электро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2024-09-30T09:04:02Z</dcterms:modified>
</cp:coreProperties>
</file>